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C:\Users\Zotova_IuI\AppData\Local\Microsoft\Windows\INetCache\Content.Outlook\6K6A0IVW\"/>
    </mc:Choice>
  </mc:AlternateContent>
  <bookViews>
    <workbookView xWindow="0" yWindow="0" windowWidth="14310" windowHeight="10935"/>
  </bookViews>
  <sheets>
    <sheet name="Расчет стоимости НВК" sheetId="29" r:id="rId1"/>
  </sheets>
  <definedNames>
    <definedName name="_xlnm.Print_Area" localSheetId="0">'Расчет стоимости НВК'!$A$1:$O$156</definedName>
  </definedNames>
  <calcPr calcId="162913" fullPrecision="0"/>
</workbook>
</file>

<file path=xl/calcChain.xml><?xml version="1.0" encoding="utf-8"?>
<calcChain xmlns="http://schemas.openxmlformats.org/spreadsheetml/2006/main">
  <c r="L16" i="29" l="1"/>
  <c r="M16" i="29"/>
  <c r="N22" i="29"/>
  <c r="M22" i="29"/>
  <c r="M21" i="29"/>
  <c r="M20" i="29"/>
  <c r="K22" i="29"/>
  <c r="K21" i="29"/>
  <c r="K20" i="29"/>
  <c r="K19" i="29"/>
  <c r="K18" i="29"/>
  <c r="K17" i="29"/>
  <c r="N29" i="29"/>
  <c r="M29" i="29"/>
  <c r="K29" i="29"/>
  <c r="I27" i="29"/>
  <c r="I25" i="29"/>
  <c r="I23" i="29"/>
  <c r="M27" i="29"/>
  <c r="M25" i="29"/>
  <c r="M23" i="29"/>
  <c r="M19" i="29"/>
  <c r="M18" i="29"/>
  <c r="L18" i="29"/>
  <c r="N18" i="29"/>
  <c r="N17" i="29"/>
  <c r="N19" i="29"/>
  <c r="N20" i="29"/>
  <c r="N21" i="29"/>
  <c r="N23" i="29"/>
  <c r="N25" i="29"/>
  <c r="N27" i="29"/>
  <c r="K27" i="29"/>
  <c r="K25" i="29"/>
  <c r="K23" i="29"/>
  <c r="H22" i="29"/>
  <c r="H21" i="29"/>
  <c r="H20" i="29"/>
  <c r="N16" i="29" l="1"/>
  <c r="M17" i="29"/>
  <c r="L27" i="29" l="1"/>
  <c r="L23" i="29" l="1"/>
  <c r="H24" i="29" l="1"/>
  <c r="H26" i="29"/>
  <c r="L122" i="29" l="1"/>
  <c r="H123" i="29"/>
  <c r="H120" i="29"/>
  <c r="K118" i="29"/>
  <c r="K119" i="29"/>
  <c r="L119" i="29"/>
  <c r="M119" i="29"/>
  <c r="L118" i="29"/>
  <c r="M118" i="29"/>
  <c r="N118" i="29" l="1"/>
  <c r="N119" i="29"/>
  <c r="M83" i="29"/>
  <c r="L83" i="29"/>
  <c r="K83" i="29"/>
  <c r="K124" i="29"/>
  <c r="K123" i="29"/>
  <c r="H124" i="29"/>
  <c r="M124" i="29" s="1"/>
  <c r="N124" i="29" s="1"/>
  <c r="K121" i="29"/>
  <c r="K120" i="29"/>
  <c r="H121" i="29"/>
  <c r="M121" i="29" s="1"/>
  <c r="N121" i="29" s="1"/>
  <c r="N83" i="29" l="1"/>
  <c r="L120" i="29"/>
  <c r="M120" i="29"/>
  <c r="M123" i="29"/>
  <c r="M122" i="29" s="1"/>
  <c r="H78" i="29"/>
  <c r="M78" i="29" s="1"/>
  <c r="K79" i="29"/>
  <c r="K78" i="29"/>
  <c r="M73" i="29"/>
  <c r="L73" i="29"/>
  <c r="K73" i="29"/>
  <c r="M72" i="29"/>
  <c r="L72" i="29"/>
  <c r="K72" i="29"/>
  <c r="M71" i="29"/>
  <c r="L71" i="29"/>
  <c r="K71" i="29"/>
  <c r="M70" i="29"/>
  <c r="L70" i="29"/>
  <c r="K70" i="29"/>
  <c r="M65" i="29"/>
  <c r="L65" i="29"/>
  <c r="K65" i="29"/>
  <c r="K37" i="29"/>
  <c r="L37" i="29"/>
  <c r="M37" i="29"/>
  <c r="N73" i="29" l="1"/>
  <c r="N65" i="29"/>
  <c r="N37" i="29"/>
  <c r="H79" i="29"/>
  <c r="M79" i="29" s="1"/>
  <c r="N79" i="29" s="1"/>
  <c r="N71" i="29"/>
  <c r="N122" i="29"/>
  <c r="N123" i="29"/>
  <c r="N120" i="29"/>
  <c r="N70" i="29"/>
  <c r="N72" i="29"/>
  <c r="L78" i="29"/>
  <c r="N78" i="29" s="1"/>
  <c r="M75" i="29" l="1"/>
  <c r="L75" i="29"/>
  <c r="K75" i="29"/>
  <c r="M61" i="29"/>
  <c r="L61" i="29"/>
  <c r="K61" i="29"/>
  <c r="M60" i="29"/>
  <c r="L60" i="29"/>
  <c r="K60" i="29"/>
  <c r="M59" i="29"/>
  <c r="L59" i="29"/>
  <c r="K59" i="29"/>
  <c r="M58" i="29"/>
  <c r="L58" i="29"/>
  <c r="K58" i="29"/>
  <c r="M57" i="29"/>
  <c r="L57" i="29"/>
  <c r="K57" i="29"/>
  <c r="M56" i="29"/>
  <c r="L56" i="29"/>
  <c r="K56" i="29"/>
  <c r="M55" i="29"/>
  <c r="L55" i="29"/>
  <c r="K55" i="29"/>
  <c r="M52" i="29"/>
  <c r="L52" i="29"/>
  <c r="K52" i="29"/>
  <c r="M51" i="29"/>
  <c r="L51" i="29"/>
  <c r="K51" i="29"/>
  <c r="N59" i="29" l="1"/>
  <c r="N75" i="29"/>
  <c r="N58" i="29"/>
  <c r="N51" i="29"/>
  <c r="N55" i="29"/>
  <c r="N57" i="29"/>
  <c r="N56" i="29"/>
  <c r="N61" i="29"/>
  <c r="N60" i="29"/>
  <c r="N52" i="29"/>
  <c r="M43" i="29"/>
  <c r="L43" i="29"/>
  <c r="K43" i="29"/>
  <c r="K42" i="29"/>
  <c r="L42" i="29"/>
  <c r="M42" i="29"/>
  <c r="N43" i="29" l="1"/>
  <c r="N42" i="29"/>
  <c r="K112" i="29" l="1"/>
  <c r="L112" i="29"/>
  <c r="M112" i="29"/>
  <c r="M116" i="29"/>
  <c r="L116" i="29"/>
  <c r="K116" i="29"/>
  <c r="M115" i="29"/>
  <c r="L115" i="29"/>
  <c r="K115" i="29"/>
  <c r="M114" i="29"/>
  <c r="L114" i="29"/>
  <c r="K114" i="29"/>
  <c r="M111" i="29"/>
  <c r="L111" i="29"/>
  <c r="K111" i="29"/>
  <c r="M110" i="29"/>
  <c r="L110" i="29"/>
  <c r="K110" i="29"/>
  <c r="M109" i="29"/>
  <c r="L109" i="29"/>
  <c r="K109" i="29"/>
  <c r="M108" i="29"/>
  <c r="L108" i="29"/>
  <c r="K108" i="29"/>
  <c r="M107" i="29"/>
  <c r="L107" i="29"/>
  <c r="K107" i="29"/>
  <c r="M102" i="29"/>
  <c r="L102" i="29"/>
  <c r="K102" i="29"/>
  <c r="N116" i="29" l="1"/>
  <c r="N115" i="29"/>
  <c r="N108" i="29"/>
  <c r="N112" i="29"/>
  <c r="N109" i="29"/>
  <c r="N111" i="29"/>
  <c r="N114" i="29"/>
  <c r="N110" i="29"/>
  <c r="N107" i="29"/>
  <c r="N102" i="29"/>
  <c r="M105" i="29"/>
  <c r="L105" i="29"/>
  <c r="K105" i="29"/>
  <c r="M104" i="29"/>
  <c r="L104" i="29"/>
  <c r="K104" i="29"/>
  <c r="M103" i="29"/>
  <c r="L103" i="29"/>
  <c r="K103" i="29"/>
  <c r="M101" i="29"/>
  <c r="L101" i="29"/>
  <c r="K101" i="29"/>
  <c r="K82" i="29"/>
  <c r="L82" i="29"/>
  <c r="M82" i="29"/>
  <c r="K84" i="29"/>
  <c r="L84" i="29"/>
  <c r="M84" i="29"/>
  <c r="K85" i="29"/>
  <c r="L85" i="29"/>
  <c r="M85" i="29"/>
  <c r="K86" i="29"/>
  <c r="L86" i="29"/>
  <c r="M86" i="29"/>
  <c r="K87" i="29"/>
  <c r="L87" i="29"/>
  <c r="M87" i="29"/>
  <c r="K88" i="29"/>
  <c r="L88" i="29"/>
  <c r="M88" i="29"/>
  <c r="K89" i="29"/>
  <c r="L89" i="29"/>
  <c r="M89" i="29"/>
  <c r="K90" i="29"/>
  <c r="L90" i="29"/>
  <c r="M90" i="29"/>
  <c r="K91" i="29"/>
  <c r="L91" i="29"/>
  <c r="M91" i="29"/>
  <c r="K92" i="29"/>
  <c r="L92" i="29"/>
  <c r="M92" i="29"/>
  <c r="K93" i="29"/>
  <c r="L93" i="29"/>
  <c r="M93" i="29"/>
  <c r="K94" i="29"/>
  <c r="L94" i="29"/>
  <c r="M94" i="29"/>
  <c r="K95" i="29"/>
  <c r="L95" i="29"/>
  <c r="M95" i="29"/>
  <c r="K96" i="29"/>
  <c r="L96" i="29"/>
  <c r="M96" i="29"/>
  <c r="K97" i="29"/>
  <c r="L97" i="29"/>
  <c r="M97" i="29"/>
  <c r="K98" i="29"/>
  <c r="L98" i="29"/>
  <c r="M98" i="29"/>
  <c r="K99" i="29"/>
  <c r="L99" i="29"/>
  <c r="M99" i="29"/>
  <c r="K117" i="29"/>
  <c r="L117" i="29"/>
  <c r="M117" i="29"/>
  <c r="K64" i="29"/>
  <c r="L64" i="29"/>
  <c r="M64" i="29"/>
  <c r="K66" i="29"/>
  <c r="L66" i="29"/>
  <c r="M66" i="29"/>
  <c r="K67" i="29"/>
  <c r="L67" i="29"/>
  <c r="M67" i="29"/>
  <c r="K68" i="29"/>
  <c r="L68" i="29"/>
  <c r="M68" i="29"/>
  <c r="N99" i="29" l="1"/>
  <c r="N95" i="29"/>
  <c r="N92" i="29"/>
  <c r="N88" i="29"/>
  <c r="N84" i="29"/>
  <c r="N98" i="29"/>
  <c r="N94" i="29"/>
  <c r="N91" i="29"/>
  <c r="N87" i="29"/>
  <c r="N82" i="29"/>
  <c r="N64" i="29"/>
  <c r="N96" i="29"/>
  <c r="N93" i="29"/>
  <c r="N89" i="29"/>
  <c r="N85" i="29"/>
  <c r="N97" i="29"/>
  <c r="N90" i="29"/>
  <c r="N86" i="29"/>
  <c r="N104" i="29"/>
  <c r="N117" i="29"/>
  <c r="N103" i="29"/>
  <c r="N101" i="29"/>
  <c r="N105" i="29"/>
  <c r="N66" i="29"/>
  <c r="N67" i="29"/>
  <c r="N68" i="29"/>
  <c r="L25" i="29"/>
  <c r="M63" i="29"/>
  <c r="L63" i="29"/>
  <c r="K63" i="29"/>
  <c r="N63" i="29" l="1"/>
  <c r="K47" i="29"/>
  <c r="L47" i="29"/>
  <c r="M47" i="29"/>
  <c r="K48" i="29"/>
  <c r="L48" i="29"/>
  <c r="M48" i="29"/>
  <c r="K49" i="29"/>
  <c r="L49" i="29"/>
  <c r="M49" i="29"/>
  <c r="K50" i="29"/>
  <c r="L50" i="29"/>
  <c r="M50" i="29"/>
  <c r="K53" i="29"/>
  <c r="L53" i="29"/>
  <c r="M53" i="29"/>
  <c r="K54" i="29"/>
  <c r="L54" i="29"/>
  <c r="M54" i="29"/>
  <c r="K74" i="29"/>
  <c r="L74" i="29"/>
  <c r="M74" i="29"/>
  <c r="K76" i="29"/>
  <c r="L76" i="29"/>
  <c r="M76" i="29"/>
  <c r="K77" i="29"/>
  <c r="L77" i="29"/>
  <c r="M77" i="29"/>
  <c r="M46" i="29" l="1"/>
  <c r="L46" i="29"/>
  <c r="N47" i="29"/>
  <c r="N50" i="29"/>
  <c r="N76" i="29"/>
  <c r="N77" i="29"/>
  <c r="N53" i="29"/>
  <c r="N48" i="29"/>
  <c r="N49" i="29"/>
  <c r="N74" i="29"/>
  <c r="N54" i="29"/>
  <c r="L44" i="29" l="1"/>
  <c r="M44" i="29"/>
  <c r="L45" i="29"/>
  <c r="M45" i="29"/>
  <c r="K41" i="29"/>
  <c r="K44" i="29"/>
  <c r="K45" i="29"/>
  <c r="L41" i="29"/>
  <c r="M41" i="29"/>
  <c r="M40" i="29"/>
  <c r="L40" i="29"/>
  <c r="K40" i="29"/>
  <c r="M39" i="29"/>
  <c r="L39" i="29"/>
  <c r="K39" i="29"/>
  <c r="M38" i="29"/>
  <c r="L38" i="29"/>
  <c r="K38" i="29"/>
  <c r="N40" i="29" l="1"/>
  <c r="N41" i="29"/>
  <c r="N45" i="29"/>
  <c r="N38" i="29"/>
  <c r="N39" i="29"/>
  <c r="N44" i="29"/>
  <c r="K33" i="29"/>
  <c r="L33" i="29"/>
  <c r="M33" i="29"/>
  <c r="K34" i="29"/>
  <c r="L34" i="29"/>
  <c r="M34" i="29"/>
  <c r="K35" i="29"/>
  <c r="L35" i="29"/>
  <c r="M35" i="29"/>
  <c r="K36" i="29"/>
  <c r="L36" i="29"/>
  <c r="M36" i="29"/>
  <c r="K32" i="29"/>
  <c r="L32" i="29"/>
  <c r="M32" i="29"/>
  <c r="N32" i="29" l="1"/>
  <c r="N35" i="29"/>
  <c r="N34" i="29"/>
  <c r="N36" i="29"/>
  <c r="N33" i="29"/>
  <c r="H28" i="29" l="1"/>
  <c r="M81" i="29" l="1"/>
  <c r="M80" i="29" s="1"/>
  <c r="L81" i="29"/>
  <c r="L80" i="29" s="1"/>
  <c r="K81" i="29"/>
  <c r="N81" i="29" l="1"/>
  <c r="K31" i="29"/>
  <c r="L31" i="29"/>
  <c r="L30" i="29" s="1"/>
  <c r="M31" i="29"/>
  <c r="M30" i="29" s="1"/>
  <c r="N30" i="29" s="1"/>
  <c r="M125" i="29" l="1"/>
  <c r="L125" i="29"/>
  <c r="N46" i="29"/>
  <c r="N31" i="29"/>
  <c r="N125" i="29" l="1"/>
  <c r="N80" i="29"/>
</calcChain>
</file>

<file path=xl/sharedStrings.xml><?xml version="1.0" encoding="utf-8"?>
<sst xmlns="http://schemas.openxmlformats.org/spreadsheetml/2006/main" count="470" uniqueCount="282">
  <si>
    <t>№ п/п</t>
  </si>
  <si>
    <t>Ед. изм.</t>
  </si>
  <si>
    <t>м3</t>
  </si>
  <si>
    <t>ПРИМЕЧАНИЕ:</t>
  </si>
  <si>
    <t>Итого</t>
  </si>
  <si>
    <t>Объект посетили, с ситуацией на объекте ознакомлены.</t>
  </si>
  <si>
    <t xml:space="preserve">Наименование работ </t>
  </si>
  <si>
    <t>Примечание</t>
  </si>
  <si>
    <t>Материалы</t>
  </si>
  <si>
    <t>Расчетом учтены все условия и требования, перечисленные в приглашении к тендеру, необходимые для выполнения полного комплекса работ "под ключ", в том числе все работы, на которые отсутствует проектная документация, сопутствующие работы, затраты и материалы, связанные с выполнением основных видов работ.</t>
  </si>
  <si>
    <t xml:space="preserve">Производителя, тип, марку оборудования и материалов принимать в строгом соответствии с проектом. </t>
  </si>
  <si>
    <t>ВСЕГО затрат на выполнение полного комплекса работ:</t>
  </si>
  <si>
    <t>- заполняемые ячейки</t>
  </si>
  <si>
    <t>Разработка грунта (механизированная и ручная доработка) с креплениями и водоотливом на время производства работ (в твердом теле)</t>
  </si>
  <si>
    <t>С особыми условиями, указанными в письме - приглашении на участие в тендере, согласны.</t>
  </si>
  <si>
    <t>Норма расхода</t>
  </si>
  <si>
    <t>Цена за единицу, руб. 
(в т.ч. НДС 20%)</t>
  </si>
  <si>
    <t>Общая стоимость, руб. 
(в т.ч. НДС 20%)</t>
  </si>
  <si>
    <t xml:space="preserve">Срок производства работ: ____________ календарных дней (указать), Начало и окончание работ: ____________ (указать)
</t>
  </si>
  <si>
    <t>1.1</t>
  </si>
  <si>
    <t>1.3</t>
  </si>
  <si>
    <t>Объем</t>
  </si>
  <si>
    <t>песок строительный среднезернистый</t>
  </si>
  <si>
    <t>Завод-изготовитель</t>
  </si>
  <si>
    <t>Нормы расхода материалов являются фиксированными и изменению не подлежат. Расход материала сверх норм, заложенных в расчете, учтен в стоимости СМР.</t>
  </si>
  <si>
    <t>Код</t>
  </si>
  <si>
    <t>Марка, ГОСТ</t>
  </si>
  <si>
    <t>1.5</t>
  </si>
  <si>
    <t>комплекс</t>
  </si>
  <si>
    <t>Численность ИТР и рабочих, необходимых для производства работ:  ИТР - ______ чел. (указать), рабочие - ______ чел. (указать)</t>
  </si>
  <si>
    <t>1.4</t>
  </si>
  <si>
    <t>Земляные и подготовительные работы</t>
  </si>
  <si>
    <t>СМР</t>
  </si>
  <si>
    <t>B 08.03.01</t>
  </si>
  <si>
    <t>Дождевая канализация К2</t>
  </si>
  <si>
    <t>Хозяйственно-бытовая канализация К1</t>
  </si>
  <si>
    <t xml:space="preserve">Обратная засыпка траншеи и колодцев песком с уплотнением </t>
  </si>
  <si>
    <t>Наружный водопровод В1</t>
  </si>
  <si>
    <t>С текстом договора подряда ознакомлены и согласны заключить договор на условиях, предложенных Подрядчиком на тендере</t>
  </si>
  <si>
    <t>3.1</t>
  </si>
  <si>
    <t>3.2</t>
  </si>
  <si>
    <t>3.3</t>
  </si>
  <si>
    <t>3.4</t>
  </si>
  <si>
    <t>3.7</t>
  </si>
  <si>
    <t>3.8</t>
  </si>
  <si>
    <t>3.9</t>
  </si>
  <si>
    <t>3.10</t>
  </si>
  <si>
    <t>3.11</t>
  </si>
  <si>
    <t>3.12</t>
  </si>
  <si>
    <t>3.13</t>
  </si>
  <si>
    <t>3.14</t>
  </si>
  <si>
    <t>4.1</t>
  </si>
  <si>
    <t>4.2</t>
  </si>
  <si>
    <t>4.10</t>
  </si>
  <si>
    <t>4.11</t>
  </si>
  <si>
    <t>4.12</t>
  </si>
  <si>
    <t>4.13</t>
  </si>
  <si>
    <t>4.14</t>
  </si>
  <si>
    <t>4.15</t>
  </si>
  <si>
    <t>4.16</t>
  </si>
  <si>
    <t>4.17</t>
  </si>
  <si>
    <t>Группа Полипластик</t>
  </si>
  <si>
    <t>м пог.</t>
  </si>
  <si>
    <t>4.3</t>
  </si>
  <si>
    <t>4.4</t>
  </si>
  <si>
    <t>4.5</t>
  </si>
  <si>
    <t>4.6</t>
  </si>
  <si>
    <t>4.8</t>
  </si>
  <si>
    <t>4.9</t>
  </si>
  <si>
    <t>1.2</t>
  </si>
  <si>
    <t>Обратная засыпка траншеи местным просеянным грунтом, с уплотнением</t>
  </si>
  <si>
    <t>Крепление траншеи глубиной более 3 метров металлической крепью SBH, с учетом оборачиваемости ______ м.п. (указать)</t>
  </si>
  <si>
    <t>3.5</t>
  </si>
  <si>
    <t>3.6</t>
  </si>
  <si>
    <t>4.7</t>
  </si>
  <si>
    <t>футляр</t>
  </si>
  <si>
    <t>2.1</t>
  </si>
  <si>
    <t>2.2</t>
  </si>
  <si>
    <t>2.3</t>
  </si>
  <si>
    <t>2.4</t>
  </si>
  <si>
    <t>2.5</t>
  </si>
  <si>
    <t>2.6</t>
  </si>
  <si>
    <t>2.8</t>
  </si>
  <si>
    <t>2.9</t>
  </si>
  <si>
    <t>2.10</t>
  </si>
  <si>
    <t>2.11</t>
  </si>
  <si>
    <t>2.12</t>
  </si>
  <si>
    <t>от текущей отметки ДП</t>
  </si>
  <si>
    <t xml:space="preserve">Устройство песчаного основания толщ. 200 мм </t>
  </si>
  <si>
    <t>I</t>
  </si>
  <si>
    <t>4.18</t>
  </si>
  <si>
    <t>4.19</t>
  </si>
  <si>
    <t>4.20</t>
  </si>
  <si>
    <t>4.21</t>
  </si>
  <si>
    <t>1.6</t>
  </si>
  <si>
    <t>1.7</t>
  </si>
  <si>
    <t>Наименование организации: ________________________</t>
  </si>
  <si>
    <t>ИНН: _____________________</t>
  </si>
  <si>
    <t>Труба Мультипайп ПЭ 100 RC SDR17 PN10 DNØ110х6,6</t>
  </si>
  <si>
    <t>ГОСТ 18599-2001изм1,2</t>
  </si>
  <si>
    <t xml:space="preserve">ООО "ЯФАР РУС" </t>
  </si>
  <si>
    <t>шт.</t>
  </si>
  <si>
    <t>Фланец стальной для разъемных соединений Dу100 для ПЭ DN110</t>
  </si>
  <si>
    <t xml:space="preserve">Втулка под фланец PN10 для трубы ПЭ100 SDR17 DN110 </t>
  </si>
  <si>
    <t>ТУ 22.21.2-001-28426806-2020</t>
  </si>
  <si>
    <t xml:space="preserve">ГОСТ 33259-2015 </t>
  </si>
  <si>
    <t>ООО ПКФ"Квадро Полимер"</t>
  </si>
  <si>
    <t>Муфта электросварная PN10 для трубы ПЭ100 SDR17 DN110</t>
  </si>
  <si>
    <t>Муфта электросварная PN10 для трубы ПЭ100 SDR17 DN225</t>
  </si>
  <si>
    <t xml:space="preserve">EUROSTANDARD </t>
  </si>
  <si>
    <t>шток телескопический RD=2000-2500</t>
  </si>
  <si>
    <t>опорная плита под ковер</t>
  </si>
  <si>
    <t>уличный ковер для задвижек чугунный</t>
  </si>
  <si>
    <t>JAFAR тип 9011</t>
  </si>
  <si>
    <t xml:space="preserve">JAFAR тип 2111 (короткая) </t>
  </si>
  <si>
    <t>JAFAR тип 9521-PEHD</t>
  </si>
  <si>
    <t>JAFAR тип 9501-GJL-GJL</t>
  </si>
  <si>
    <t>Тройник неравнопроходный DN225х110</t>
  </si>
  <si>
    <t xml:space="preserve"> Отвод 45° DN110 </t>
  </si>
  <si>
    <t>Упор УН-1</t>
  </si>
  <si>
    <t>серия 3.001.1-3</t>
  </si>
  <si>
    <t xml:space="preserve"> серия 3.001.1-3</t>
  </si>
  <si>
    <t>Упор УГ-1</t>
  </si>
  <si>
    <t>Труба ВЧШГ DN100</t>
  </si>
  <si>
    <t>Труба КОРСИС ПРО DN/OD 200/171 SN10</t>
  </si>
  <si>
    <t>Труба КОРСИС ПРО DN/OD 250/213 SN10</t>
  </si>
  <si>
    <t>Труба КОРСИС ПРО DN/OD 250/213 SN16</t>
  </si>
  <si>
    <t>Труба  ПЭ100 SDR17 PN10 DN315х18,7</t>
  </si>
  <si>
    <t>Труба  ПЭ100 SDR17 PN10 DN450х26,7</t>
  </si>
  <si>
    <t>Муфта защитная для прохода труб Корсис DN 200мм через ж/б колодец</t>
  </si>
  <si>
    <t>Муфта защитная для прохода труб Корсис DN 250мм через ж/б колодец</t>
  </si>
  <si>
    <t>ТУ 1461-063-90910065-2013</t>
  </si>
  <si>
    <t>ТУ 22.21.21-001-73011750-2021</t>
  </si>
  <si>
    <t>ГОСТ 18599-2001 изм.1,2</t>
  </si>
  <si>
    <t>ЗАО ЛМЗ "Свободный сокол"</t>
  </si>
  <si>
    <t>ГК "Полипластик"</t>
  </si>
  <si>
    <t>шт</t>
  </si>
  <si>
    <t>комплект</t>
  </si>
  <si>
    <t>Роликовое опорно-направляющее кольцо S2 Ø110-137/60-6 ТЕК</t>
  </si>
  <si>
    <t>Герметизирующая манжета ТЕК тип U Ø110×315</t>
  </si>
  <si>
    <t>ТУ 22.29-001-09714994-2018</t>
  </si>
  <si>
    <t>ТУ 22.19.73-002-09714994-2018</t>
  </si>
  <si>
    <t>ООО "ТрейдИнжКом"</t>
  </si>
  <si>
    <t>ГОСТ 3634-2019</t>
  </si>
  <si>
    <t>Колодец дождеприемный из сборных ж\б элементов с футеровкой "ПБК ЭКОВЭЛЛ" Ду=1000мм в комплекте со стремянками (1 шт.):</t>
  </si>
  <si>
    <t>Дождеприемник ДК (С250) - 1 - 60</t>
  </si>
  <si>
    <t>3.15</t>
  </si>
  <si>
    <t>3.16</t>
  </si>
  <si>
    <t>3.17</t>
  </si>
  <si>
    <t>3.18</t>
  </si>
  <si>
    <t>3.19</t>
  </si>
  <si>
    <t>3.20</t>
  </si>
  <si>
    <t>3.21</t>
  </si>
  <si>
    <t>3.22</t>
  </si>
  <si>
    <t>3.23</t>
  </si>
  <si>
    <t xml:space="preserve">РАСЧЕТ СТОИМОСТИ </t>
  </si>
  <si>
    <t>щебень гранитный фр.20-40</t>
  </si>
  <si>
    <t xml:space="preserve">Устройство щебеночного основания толщ.150-200 мм </t>
  </si>
  <si>
    <t>1.8.1</t>
  </si>
  <si>
    <t>1.9</t>
  </si>
  <si>
    <t xml:space="preserve">Кольцо опорное КО-6  </t>
  </si>
  <si>
    <t>Плита перекрытия ПП-10-2 - ФУТ "ПКБ ЭКОВЕЛ"</t>
  </si>
  <si>
    <t xml:space="preserve">Кольцо опорное КО-6   </t>
  </si>
  <si>
    <t>Труба ПЭ100 SDR17 PN10 DN450х26,7</t>
  </si>
  <si>
    <t>Муфта защитная для прохода труб Корсис DN 315мм через ж/б колодец</t>
  </si>
  <si>
    <t>Герметизирующая манжета ТЕК тип U Ø110х315</t>
  </si>
  <si>
    <t>Герметизирующая манжета ТЕК тип U Ø250х450</t>
  </si>
  <si>
    <t>Роликовое опорно-направляющее кольцо М Ø283-315/70-9 ТЕК</t>
  </si>
  <si>
    <t>для ПЭ футляра DN315мм
на чуг. трубопроводе DN100мм</t>
  </si>
  <si>
    <t>для ПЭ футляра DN450мм
на ПЭ трубопроводе DN250мм</t>
  </si>
  <si>
    <t>Фильтрующий модуль ФМС-1,0*</t>
  </si>
  <si>
    <t>ТУ 4859-001-73358117-2004</t>
  </si>
  <si>
    <t>ООО "Эковод"</t>
  </si>
  <si>
    <t>4.22</t>
  </si>
  <si>
    <t>4.23</t>
  </si>
  <si>
    <t>4.23.1</t>
  </si>
  <si>
    <t>4.23.2</t>
  </si>
  <si>
    <t>4.23.3</t>
  </si>
  <si>
    <t>4.24</t>
  </si>
  <si>
    <t>Люк Т (С250) - К.1 - 60</t>
  </si>
  <si>
    <t>4.25</t>
  </si>
  <si>
    <t>4.26</t>
  </si>
  <si>
    <t>Упор УВ-1а /4-01</t>
  </si>
  <si>
    <t>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(указать нужное).</t>
  </si>
  <si>
    <t>В расчете стоимости учтены генподрядные услуги в размере ...% от общей стоимости выполняемых Подрядчиком работ.</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</si>
  <si>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ООО "Сэтл Строй");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подготовка и передача 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</si>
  <si>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Стоимость материалов учитывает только стоимость основных материалов с учетом норм расхода и доставки на объект. Стоимость остальных, прочих и расходных материалов учтена в стоимости СМР. ООО "Сэтл Строй"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ООО "Сэтл Строй".</t>
  </si>
  <si>
    <t>Объёмы земляных работ в настоящем расчете подсчитаны с учетом выполнения стенок траншей и котлованов вертикальными. Увеличение объемов земляных работ в случае изменения способа разработки траншей и котлованов на основании ППР и других документов, разработанных Подрядчиком и согласованных Генподрядчиком,  предъявлению и последующей оплате в качестве дополнительных работ не подлежит.</t>
  </si>
  <si>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Рабочей документацией.</t>
  </si>
  <si>
    <t>Люк Т (С250)-К.1-60</t>
  </si>
  <si>
    <t>Труба ПЭ100 SDR17 PN10 DN 315х18,7</t>
  </si>
  <si>
    <t>Муфта защитная для прохода труб ПЭ DN250мм через ж/б колодец</t>
  </si>
  <si>
    <t xml:space="preserve">Задвижка фланцевая с обрезиненым клином PN10 DN100 </t>
  </si>
  <si>
    <t>до низа конструкции благоустройства</t>
  </si>
  <si>
    <t xml:space="preserve">до низа конструкции благоустройства (газон) </t>
  </si>
  <si>
    <t>Дата подачи коммерческого предложения: "____ " __________ 2025 г.</t>
  </si>
  <si>
    <t>Патрубок фланецевый ВЧШГ ПФ DN100 L=2000</t>
  </si>
  <si>
    <t>ТУ 1460-035-90910065-2015</t>
  </si>
  <si>
    <t>ЗАО ЛМЗ "Свободный Сокол"</t>
  </si>
  <si>
    <t>2.7.1</t>
  </si>
  <si>
    <t>2.7.2</t>
  </si>
  <si>
    <t>2.7.3</t>
  </si>
  <si>
    <t>2.7.4</t>
  </si>
  <si>
    <t>Основание: РД шифр 1070.4-2023-НВ, НК не утвержденный "в производство работ"</t>
  </si>
  <si>
    <t>Труба КОРСИС ПРО DN/OD 225/200 SN10</t>
  </si>
  <si>
    <t>Труба  ПЭ100 -RS SDR17 PN10 DN225х13,4</t>
  </si>
  <si>
    <t>Муфта защитная для прохода труб Корсис DN 225мм через ж/б колодец</t>
  </si>
  <si>
    <t>Муфта защитная для прохода труб ПЭ DN 225мм через ж/б колодец</t>
  </si>
  <si>
    <t>Роликовое опорно-направляющее кольцо S2 Ø221-240/60-11 ТЕК</t>
  </si>
  <si>
    <t>Герметизирующая манжета ТЕК тип U Ø225×450</t>
  </si>
  <si>
    <t>Колодец канализационный из сборных ж/б элементов с футеровкой "ПКБ ЭКОВЭЛЛ" Ду=1000мм в комплекте со стремянками (27 шт.):</t>
  </si>
  <si>
    <t>Тройник ПЭ 90 раструбный DN 200х200</t>
  </si>
  <si>
    <t>Отвод ПЭ 90° DN 200</t>
  </si>
  <si>
    <t>Корпус 12</t>
  </si>
  <si>
    <t xml:space="preserve">Кольцо с днищем ДК10-9 - ФУТ </t>
  </si>
  <si>
    <t>Кольцо стеновое КС-10-6 - ФУТ</t>
  </si>
  <si>
    <t>Кольцо стеновое КС-10-3 - ФУТ</t>
  </si>
  <si>
    <t>Кольцо стеновое КС-10-9 - ФУТ</t>
  </si>
  <si>
    <t>3.16.1</t>
  </si>
  <si>
    <t>3.16.2</t>
  </si>
  <si>
    <t>3.16.3</t>
  </si>
  <si>
    <t>3.16.4</t>
  </si>
  <si>
    <t>3.16.5</t>
  </si>
  <si>
    <t>3.16.6</t>
  </si>
  <si>
    <t>3.17.1</t>
  </si>
  <si>
    <t>3.17.2</t>
  </si>
  <si>
    <t>3.17.3</t>
  </si>
  <si>
    <t>3.17.4</t>
  </si>
  <si>
    <r>
      <rPr>
        <b/>
        <sz val="12"/>
        <rFont val="Times New Roman"/>
        <family val="1"/>
        <charset val="204"/>
      </rPr>
      <t>Комплекс работ по устройству:</t>
    </r>
    <r>
      <rPr>
        <sz val="12"/>
        <rFont val="Times New Roman"/>
        <family val="1"/>
        <charset val="204"/>
      </rPr>
      <t xml:space="preserve">
- бетонных лотков в колодцах,
- ходовых скоб/лестниц</t>
    </r>
  </si>
  <si>
    <r>
      <t xml:space="preserve">Комплекс работ по устройству экструзионной сварки стыков футерованных элементов ж/б колодцев
</t>
    </r>
    <r>
      <rPr>
        <sz val="12"/>
        <rFont val="Times New Roman"/>
        <family val="1"/>
        <charset val="204"/>
      </rPr>
      <t xml:space="preserve"> (в т.ч. для устройства узлов прохода труб и узлов крепления ходовых скоб/лестниц) </t>
    </r>
  </si>
  <si>
    <t xml:space="preserve">стоимость расходных материалов учесть в стоимости СМР </t>
  </si>
  <si>
    <t>Прочие работы</t>
  </si>
  <si>
    <t>Комплекс работ по промывке и теледиагностическому обследованию сетей канализации (с подготовкой отчета аккредитованной организацией в т.ч. видеоматериаллы на цифровом носителе СD/DVD/USB)</t>
  </si>
  <si>
    <t>м. пог.</t>
  </si>
  <si>
    <r>
      <rPr>
        <b/>
        <u/>
        <sz val="12"/>
        <rFont val="Times New Roman"/>
        <family val="1"/>
        <charset val="204"/>
      </rPr>
      <t xml:space="preserve">м.пог.  трубопроводов канализациии </t>
    </r>
    <r>
      <rPr>
        <b/>
        <sz val="12"/>
        <rFont val="Times New Roman"/>
        <family val="1"/>
        <charset val="204"/>
      </rPr>
      <t xml:space="preserve">
</t>
    </r>
    <r>
      <rPr>
        <sz val="12"/>
        <rFont val="Times New Roman"/>
        <family val="1"/>
        <charset val="204"/>
      </rPr>
      <t>(этап 1: при передаче сетей для последующего благоустройства)</t>
    </r>
  </si>
  <si>
    <t>Комплекс работ по промывке и теледиагностическому обследованию сетей канализации (с подготовкой отчета аккредитованной организацией в т.ч. видеоматериаллы на на цифровом носителе СD/DVD/USB)</t>
  </si>
  <si>
    <r>
      <rPr>
        <b/>
        <u/>
        <sz val="12"/>
        <rFont val="Times New Roman"/>
        <family val="1"/>
        <charset val="204"/>
      </rPr>
      <t>м.пог.  трубопроводов канализациии</t>
    </r>
    <r>
      <rPr>
        <b/>
        <sz val="12"/>
        <rFont val="Times New Roman"/>
        <family val="1"/>
        <charset val="204"/>
      </rPr>
      <t xml:space="preserve">
</t>
    </r>
    <r>
      <rPr>
        <sz val="12"/>
        <rFont val="Times New Roman"/>
        <family val="1"/>
        <charset val="204"/>
      </rPr>
      <t>( этап 2: после выполнения работ по благоустройству )</t>
    </r>
  </si>
  <si>
    <t>Погрузка разработанного грунта (в твердом теле)</t>
  </si>
  <si>
    <t>Труб ПЭ100 RC SDR17 PN10 DN250х14,8</t>
  </si>
  <si>
    <t>Труба КОРСИС DN/ID 315/271 SN10</t>
  </si>
  <si>
    <t>Труба КОРСИС DN/ID 315/271 SN16</t>
  </si>
  <si>
    <t>Труб ПЭ100 RC SDR17 PN10 DN315х18,7</t>
  </si>
  <si>
    <t>Труба ПЭ100 SDR17 PN10 DN560х33,2</t>
  </si>
  <si>
    <t>Герметизирующая манжета ТЕК тип U Ø315х560</t>
  </si>
  <si>
    <t>для ПЭ футляра DN560мм
на ПЭ трубопроводе DN315мм</t>
  </si>
  <si>
    <t>Плита перекрытия ПП-10-2 - ФУТ</t>
  </si>
  <si>
    <t>4.20.1</t>
  </si>
  <si>
    <t>4.20.2</t>
  </si>
  <si>
    <t>4.20.3</t>
  </si>
  <si>
    <t>4.20.4</t>
  </si>
  <si>
    <t>4.20.5</t>
  </si>
  <si>
    <t>Колодец канализационный из сборных ж/б элементов с футеровкой "ПБК ЭКОВЭЛЛ" Ду=1000мм (21шт.):</t>
  </si>
  <si>
    <t>Колодец канализационный из сборных ж/б элементов с футеровкой "ПБК ЭКОВЭЛЛ" Ду=1500мм (13 шт.):</t>
  </si>
  <si>
    <t xml:space="preserve">Кольцо с днищем ДК15-9 - ФУТ </t>
  </si>
  <si>
    <t>Кольцо стеновое КС-15-6 - ФУТ</t>
  </si>
  <si>
    <t xml:space="preserve">Кольцо стеновое КС-15-9 - ФУТ </t>
  </si>
  <si>
    <t xml:space="preserve">Плита перекрытия ПП-15-2 - ФУТ </t>
  </si>
  <si>
    <t>4.21.1</t>
  </si>
  <si>
    <t>4.21.2</t>
  </si>
  <si>
    <t>4.21.3</t>
  </si>
  <si>
    <t>4.21.4</t>
  </si>
  <si>
    <t>4.21.5</t>
  </si>
  <si>
    <t>Колодец канализационный из сборных ж\б элементов с футеровкой "ПБК ЭКОВЭЛЛ" Ду=1000мм (16 шт.):</t>
  </si>
  <si>
    <t xml:space="preserve">Плита перекрытия ПП-10-2 - ФУТ </t>
  </si>
  <si>
    <t>4.27</t>
  </si>
  <si>
    <t>4.28</t>
  </si>
  <si>
    <t>Муфта защитная для прохода труб ПЭ DN 315 мм через ж /б колодец</t>
  </si>
  <si>
    <t>5.1</t>
  </si>
  <si>
    <t>5.2</t>
  </si>
  <si>
    <r>
      <rPr>
        <b/>
        <sz val="13"/>
        <rFont val="Times New Roman"/>
        <family val="1"/>
        <charset val="204"/>
      </rPr>
      <t>Расчетом учтены все условия и требования, необходимые для выполнения полного комплекса работ "под ключ", в том числе:</t>
    </r>
    <r>
      <rPr>
        <sz val="13"/>
        <rFont val="Times New Roman"/>
        <family val="1"/>
        <charset val="204"/>
      </rPr>
      <t xml:space="preserve">
- разработка и согласование с Генподрядчиком и Генпроектировщиком до начала производства работ Проекта производства работ</t>
    </r>
    <r>
      <rPr>
        <b/>
        <sz val="13"/>
        <rFont val="Times New Roman"/>
        <family val="1"/>
        <charset val="204"/>
      </rPr>
      <t xml:space="preserve"> (в случае необходимости, в т.ч. технология производства работ по устройству шпунтового ограждения, согласование методов погружения, извлечения шпунта)</t>
    </r>
    <r>
      <rPr>
        <sz val="13"/>
        <rFont val="Times New Roman"/>
        <family val="1"/>
        <charset val="204"/>
      </rPr>
      <t xml:space="preserve"> в соответствии с требованиями к разработке ППР ООО "Сэтл Строй", разработка схемы ОДД и ее реализация (выставление ограждения и знаков согласно схемы),
- организация строительного производства в соответствии со СНиП 12-03-2001 "Безопасность труда в строительстве",
- укрепление стенок траншей на период производства работ, в т.ч. крепление вертикальных стенок котлованов
- шурфовка и защита коммуникаций в зоне производства работ (при необходимости),
- восстановление поврежденных коммуникаций в случае возникновения аварийной ситуации,
- мероприятия по сохранности инженерных сетей и строительных конструкций в зоне производства работ,
- работы по разбивке трассы и иные работы по геодезическому сопровождению, выполнение контрольно-исполнительной съемки,
- проведение всех необходимых мероприятий по водопонижению и водоотведению на период производства работ, в т.ч. устройство зумпфов для водоотведения (ж/б кольца с устройством основания), иглофильтров (при необходимости),
- пробивка (сверление) и последующая заделка всех технологический отверстий для устройства сетей, оформление узлов прохода сетей через колодцы, стены  и др. конструкции, установка и герметизация гильз, крепление труб сантехническими хомутами, заделка швов, огрунтовка и  гидроизоляция канализационных колодцев, устройство лестниц (и скоб) в колодцах, набивка лотков колодцев бетоном, укрепление лотков колодцев, устройство бетонных замков и отмосток, антикоррозийная защита (огрунтовка и окраска) металлоконструкций, установка заглушек на трубопроводах,
- установка доборных колец канализационных колодцев до проектной отметки благоустройства,
- затраты на регулировку крышек люков инженерных коммуникаций, для их выведения в проектные отметки благоустройства,
- послойное уплотнение грунта до необходимого коэффициента,
- затраты, связанные со взаимодействием с сетевыми предприятиями, в т.ч. заключение договоров и оплата услуг по договорам на отключение и включение задвижек, технологическое присоединение, промывку сетей, отбор и анализ проб воды с предоставлением заключения СЭС, а также получение справки о выполнении ТУ (договор на осуществление технического надзора заключает и оплачивает ООО "Сэтл Строй"),</t>
    </r>
    <r>
      <rPr>
        <sz val="13"/>
        <color rgb="FFFF0000"/>
        <rFont val="Times New Roman"/>
        <family val="1"/>
        <charset val="204"/>
      </rPr>
      <t xml:space="preserve">
</t>
    </r>
    <r>
      <rPr>
        <sz val="13"/>
        <rFont val="Times New Roman"/>
        <family val="1"/>
        <charset val="204"/>
      </rPr>
      <t xml:space="preserve">- телеметрическое обследование вновь проложенных сетей (этапы: при передаче выполненных сетей для последующего благоустройства территории, после выполнения благоустройства территории),
- сохранение результата работ до момента окончательной приёмки Генподрядчиком, в т.ч. двойные щиты (зашивка колодцев листами фанеры от попадания мусора),
- выполнение подключения системы НВК к городской системе с врезкой и освидетельствованием вводов, получение акта ТО, предоставление акта осмотра сетей для передачи на баланс,
- необходимое количество мобилизируемых для производства работ комплектов техники,
- граница выполнения работ в местах вводов в здание - водопровод до первого фланца на водомерном узле (при наличии опусков при низком расположении также учесть отводы, с фланцевым соединением); канализация - завести раструб наружной канализации в подвал и присоединиться к внутренней канализации; в случае отсутствия готовности внутренних систем канализации – учесть монтаж заглушек,
</t>
    </r>
  </si>
  <si>
    <r>
      <rPr>
        <b/>
        <sz val="13"/>
        <rFont val="Times New Roman"/>
        <family val="1"/>
        <charset val="204"/>
      </rPr>
      <t xml:space="preserve">- демонтаж существующих узлов присоединения в точке подключения к магистральным сетям НВК (в случае необходимости),
 демонтаж существующего благоустройства (включая  дорожную разметку) с последующим восстановлением (при необходимости), </t>
    </r>
    <r>
      <rPr>
        <sz val="13"/>
        <color rgb="FFFF0000"/>
        <rFont val="Times New Roman"/>
        <family val="1"/>
        <charset val="204"/>
      </rPr>
      <t xml:space="preserve">
</t>
    </r>
    <r>
      <rPr>
        <sz val="13"/>
        <rFont val="Times New Roman"/>
        <family val="1"/>
        <charset val="204"/>
      </rPr>
      <t xml:space="preserve">- демонтаж временных дорог, площадок, временного ограждения, временных опор освещения с временным складированием и последующим восстановлением (с основанием) при необходимости, 
- выборка, погрузка и вывоз остаточных инженерных сетей и ж/б элементов, находящихся в толще грунтов в зоне производства работ (в случае необходимости),
- предъявление совместно с Генподрядчиком результата выполненных работ сетевому предприятию, устранение замечаний Генподрядчика и сетевого предприятия, передача сетей на баланс, сдача ПГ в МЧС, с заключением договора на освидетельствование источников противопожарного водоснабжения,      
- получение и оплата всех необходимых разрешений, согласований, испытаний, необходимых для сдачи в эксплуатацию (в т.ч. при необходимости получение ордера ГАТИ, распоряжения об ограничении движения, Акта УСПХ и порубочного билета на снос зеленых насаждений), затраты на эксплуатацию смонтированных систем и оборудования до момента ввода объекта в эксплуатацию и передачи эксплуатирующей организации (управляющей компании, сетевым организациям),
</t>
    </r>
    <r>
      <rPr>
        <b/>
        <sz val="13"/>
        <rFont val="Times New Roman"/>
        <family val="1"/>
        <charset val="204"/>
      </rPr>
      <t xml:space="preserve">- затраты на эксплуатацию Подрядчиком своими силами и за свой счет результата выполненных работ (смонтированных систем и оборудования) до момента ввода объекта в эксплуатацию и передачи результата работ профильному монополисту (либо иному лицу, принимающему созданное по Договору имущество на баланс) и эксплуатирующей организации, </t>
    </r>
    <r>
      <rPr>
        <sz val="13"/>
        <rFont val="Times New Roman"/>
        <family val="1"/>
        <charset val="204"/>
      </rPr>
      <t xml:space="preserve">
- подготовка и передача Генподрядчику полного комплекта исполнительной документации, оформленной надлежащим образом и подписанной у заинтересованных лиц (в т.ч. подписанной в ГУП "Водоканал СПб" до выполнения благоустройства), а также иной технической документации, согласно СНиП и требований, необходимой для ввода в эксплуатацию и дальнейшей эксплуатации результата выполненных работ и передачи на баланс городу, в хоз. ведение сетевому предприятию,                                                                                                         
- получение и оплата всех необходимых разрешений, согласований, испытаний, допусков, необходимых для производства работ и сдачи в эксплуатацию, (в т.ч. сдача в СГСНиЭ Спб, Комитет по благоустройству), включая съемку КИС, выполненную лицензированной организацией, а также оплату отключений и включений ТП, разработку и согласование схемы ОДД, дорожные знаки (в случае необходимости открытие и закрытие ордера и распоряжения ГАТИ),  отключение и включение  сетей, в т.ч. перекачка сточных вод (при необходимости);
- Подрядчик осуществляет погрузку и вывоз грунта на объекты утилизации отходов грунта согласно утвержденного перечня (приложение "Перечень объектов, осуществляющих прием отходов грунта");
- подготовка и передача Генподрядчику полного комплекта природоохранной документации по обращению с отходами (копии): акты сдачи-приемки отходов; транспортные накладные, договора приема-передачи отходов, паспорта на отходы, материалы отнесения отходов к I-V классу опасности (протоколы лабораторных исследований), журнал учета образования отходов по приказу № 1028; стат.отчетность по форме 2-ТП (отходы), Деклорация НВОС, 
- ответственность за соблюдение природоохранного законодательства РФ возлагается на Подрядчика,
- образователем ТКО и грунта, образовавшихся при производстве работ, является Подрядчик,
- при оптимизации Подрядчиком проектных решений (в т.ч. в части замены оборудования), Подрядчик за свой счет осуществляет внесение сооветствующих изменений в проектную документацию с последующим согласованием в ГУП "Водоканал СПб", при этом Подрядчик гарантирует и обеспечивает сдачу результата работ сетевому предприятию ГУП "Водоканал СПб" и передачу результата выполненных работ на баланс городу.</t>
    </r>
  </si>
  <si>
    <t>1.7.1</t>
  </si>
  <si>
    <t>на объекте: Малоэтажный многоквартирный жилой дом (корпус 12), 
по адресу: г. Санкт-Петербург, поселок Шушары, шоссе Колпинское (Детскосельский), кадастровый номер земельного участка 78:42:0018305:1515</t>
  </si>
  <si>
    <t>Предоставление актов об утилизации грунта (в твердом теле)</t>
  </si>
  <si>
    <t>Вывоз грунта на лицензированный полигон (в твердом теле)</t>
  </si>
  <si>
    <t>1.9.1</t>
  </si>
  <si>
    <t>1.10</t>
  </si>
  <si>
    <t>Перемещение разработанного грунта в отвал на расстояние до 1 км (в твердом теле), с работой на отвале</t>
  </si>
  <si>
    <t>необходимость выполнения и объем работ согласовывается на Объекте на момент начала производства работ</t>
  </si>
  <si>
    <t>необходимость выполнения и объем работ согласовывается Заказчиком  на момент начала производства работ</t>
  </si>
  <si>
    <t>1.8</t>
  </si>
  <si>
    <r>
      <t xml:space="preserve">выполнения полного комплекса работ по прокладке наружных сетей водоснабжения и канализации </t>
    </r>
    <r>
      <rPr>
        <b/>
        <sz val="20"/>
        <color rgb="FFFF0000"/>
        <rFont val="Times New Roman"/>
        <family val="1"/>
        <charset val="204"/>
      </rPr>
      <t>изм 1 от 26.03.2025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</si>
</sst>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quot;р.&quot;_-;\-* #,##0.00&quot;р.&quot;_-;_-* &quot;-&quot;??&quot;р.&quot;_-;_-@_-"/>
    <numFmt numFmtId="165" formatCode="_-* #,##0.00_р_._-;\-* #,##0.00_р_._-;_-* &quot;-&quot;??_р_._-;_-@_-"/>
    <numFmt numFmtId="166" formatCode="#,##0.0"/>
    <numFmt numFmtId="167" formatCode="_-* #,##0_р_._-;\-* #,##0_р_._-;_-* &quot;-&quot;??_р_._-;_-@_-"/>
  </numFmts>
  <fonts count="53" x14ac:knownFonts="1">
    <font>
      <sz val="10"/>
      <name val="Arial Cyr"/>
      <charset val="204"/>
    </font>
    <font>
      <sz val="11"/>
      <color theme="1"/>
      <name val="Calibri"/>
      <family val="2"/>
      <charset val="204"/>
      <scheme val="minor"/>
    </font>
    <font>
      <sz val="11"/>
      <color theme="1"/>
      <name val="Calibri"/>
      <family val="2"/>
      <charset val="204"/>
      <scheme val="minor"/>
    </font>
    <font>
      <sz val="10"/>
      <name val="Arial Cyr"/>
      <charset val="204"/>
    </font>
    <font>
      <sz val="10"/>
      <name val="Times New Roman"/>
      <family val="1"/>
      <charset val="204"/>
    </font>
    <font>
      <b/>
      <sz val="12"/>
      <name val="Times New Roman"/>
      <family val="1"/>
      <charset val="204"/>
    </font>
    <font>
      <sz val="10"/>
      <name val="Arial"/>
      <family val="2"/>
      <charset val="204"/>
    </font>
    <font>
      <sz val="12"/>
      <name val="Times New Roman"/>
      <family val="1"/>
      <charset val="204"/>
    </font>
    <font>
      <sz val="10"/>
      <name val="Arial Cyr"/>
      <charset val="204"/>
    </font>
    <font>
      <sz val="11"/>
      <name val="Times New Roman"/>
      <family val="1"/>
      <charset val="204"/>
    </font>
    <font>
      <sz val="11"/>
      <name val="Arial"/>
      <family val="2"/>
      <charset val="204"/>
    </font>
    <font>
      <sz val="11"/>
      <name val="Arial Cyr"/>
      <charset val="204"/>
    </font>
    <font>
      <sz val="14"/>
      <name val="Times New Roman"/>
      <family val="1"/>
      <charset val="204"/>
    </font>
    <font>
      <b/>
      <sz val="14"/>
      <name val="Times New Roman"/>
      <family val="1"/>
      <charset val="204"/>
    </font>
    <font>
      <b/>
      <sz val="13"/>
      <name val="Times New Roman"/>
      <family val="1"/>
      <charset val="204"/>
    </font>
    <font>
      <sz val="15"/>
      <name val="Times New Roman"/>
      <family val="1"/>
      <charset val="204"/>
    </font>
    <font>
      <b/>
      <sz val="15"/>
      <name val="Times New Roman"/>
      <family val="1"/>
      <charset val="204"/>
    </font>
    <font>
      <sz val="16"/>
      <name val="Times New Roman"/>
      <family val="1"/>
      <charset val="204"/>
    </font>
    <font>
      <b/>
      <sz val="17"/>
      <name val="Times New Roman"/>
      <family val="1"/>
      <charset val="204"/>
    </font>
    <font>
      <sz val="17"/>
      <name val="Times New Roman"/>
      <family val="1"/>
      <charset val="204"/>
    </font>
    <font>
      <i/>
      <sz val="12"/>
      <name val="Times New Roman"/>
      <family val="1"/>
      <charset val="204"/>
    </font>
    <font>
      <i/>
      <sz val="10"/>
      <name val="Times New Roman"/>
      <family val="1"/>
      <charset val="204"/>
    </font>
    <font>
      <b/>
      <sz val="20"/>
      <name val="Times New Roman"/>
      <family val="1"/>
      <charset val="204"/>
    </font>
    <font>
      <sz val="13"/>
      <name val="Times New Roman"/>
      <family val="1"/>
      <charset val="204"/>
    </font>
    <font>
      <sz val="13"/>
      <name val="Arial"/>
      <family val="2"/>
      <charset val="204"/>
    </font>
    <font>
      <sz val="11"/>
      <color theme="1"/>
      <name val="Calibri"/>
      <family val="2"/>
      <charset val="204"/>
      <scheme val="minor"/>
    </font>
    <font>
      <b/>
      <sz val="14"/>
      <color rgb="FFFF0000"/>
      <name val="Times New Roman"/>
      <family val="1"/>
      <charset val="204"/>
    </font>
    <font>
      <sz val="12"/>
      <color rgb="FFFF0000"/>
      <name val="Times New Roman"/>
      <family val="1"/>
      <charset val="204"/>
    </font>
    <font>
      <sz val="11"/>
      <color rgb="FFFF0000"/>
      <name val="Times New Roman"/>
      <family val="1"/>
      <charset val="204"/>
    </font>
    <font>
      <sz val="10"/>
      <color rgb="FFFF0000"/>
      <name val="Times New Roman"/>
      <family val="1"/>
      <charset val="204"/>
    </font>
    <font>
      <sz val="10.5"/>
      <color rgb="FFFF0000"/>
      <name val="Times New Roman"/>
      <family val="1"/>
      <charset val="204"/>
    </font>
    <font>
      <sz val="16"/>
      <color rgb="FFFF0000"/>
      <name val="Times New Roman"/>
      <family val="1"/>
      <charset val="204"/>
    </font>
    <font>
      <sz val="14"/>
      <color rgb="FFFF0000"/>
      <name val="Times New Roman"/>
      <family val="1"/>
      <charset val="204"/>
    </font>
    <font>
      <b/>
      <sz val="10"/>
      <color rgb="FFFF0000"/>
      <name val="Times New Roman"/>
      <family val="1"/>
      <charset val="204"/>
    </font>
    <font>
      <sz val="13"/>
      <color rgb="FFFF0000"/>
      <name val="Times New Roman"/>
      <family val="1"/>
      <charset val="204"/>
    </font>
    <font>
      <b/>
      <sz val="13"/>
      <color rgb="FFFF0000"/>
      <name val="Times New Roman"/>
      <family val="1"/>
      <charset val="204"/>
    </font>
    <font>
      <b/>
      <sz val="9"/>
      <name val="Times New Roman"/>
      <family val="1"/>
      <charset val="204"/>
    </font>
    <font>
      <sz val="9"/>
      <name val="Times New Roman"/>
      <family val="1"/>
      <charset val="204"/>
    </font>
    <font>
      <b/>
      <sz val="20"/>
      <color rgb="FFFF0000"/>
      <name val="Times New Roman"/>
      <family val="1"/>
      <charset val="204"/>
    </font>
    <font>
      <b/>
      <sz val="11"/>
      <color rgb="FFFF0000"/>
      <name val="Times New Roman"/>
      <family val="1"/>
      <charset val="204"/>
    </font>
    <font>
      <sz val="17"/>
      <color rgb="FFFF0000"/>
      <name val="Times New Roman"/>
      <family val="1"/>
      <charset val="204"/>
    </font>
    <font>
      <b/>
      <sz val="15"/>
      <color rgb="FFFF0000"/>
      <name val="Times New Roman"/>
      <family val="1"/>
      <charset val="204"/>
    </font>
    <font>
      <sz val="15"/>
      <color rgb="FFFF0000"/>
      <name val="Times New Roman"/>
      <family val="1"/>
      <charset val="204"/>
    </font>
    <font>
      <sz val="10"/>
      <color rgb="FFFF0000"/>
      <name val="Arial Cyr"/>
      <charset val="204"/>
    </font>
    <font>
      <sz val="20"/>
      <color rgb="FFFF0000"/>
      <name val="Times New Roman"/>
      <family val="1"/>
      <charset val="204"/>
    </font>
    <font>
      <sz val="13"/>
      <name val="Arial Cyr"/>
      <charset val="204"/>
    </font>
    <font>
      <sz val="10"/>
      <color rgb="FF000000"/>
      <name val="Times New Roman"/>
      <family val="1"/>
      <charset val="204"/>
    </font>
    <font>
      <b/>
      <u/>
      <sz val="12"/>
      <name val="Times New Roman"/>
      <family val="1"/>
      <charset val="204"/>
    </font>
    <font>
      <sz val="10"/>
      <name val="Times New Roman"/>
      <family val="1"/>
      <charset val="204"/>
    </font>
    <font>
      <sz val="8"/>
      <name val="Arial"/>
      <family val="2"/>
    </font>
    <font>
      <sz val="11"/>
      <color indexed="8"/>
      <name val="Calibri"/>
      <family val="2"/>
    </font>
    <font>
      <sz val="11"/>
      <color theme="1"/>
      <name val="Calibri"/>
      <family val="2"/>
      <scheme val="minor"/>
    </font>
    <font>
      <u/>
      <sz val="12"/>
      <color rgb="FFFF0000"/>
      <name val="Times New Roman"/>
      <family val="1"/>
      <charset val="204"/>
    </font>
  </fonts>
  <fills count="8">
    <fill>
      <patternFill patternType="none"/>
    </fill>
    <fill>
      <patternFill patternType="gray125"/>
    </fill>
    <fill>
      <patternFill patternType="solid">
        <fgColor theme="8" tint="0.59999389629810485"/>
        <bgColor indexed="64"/>
      </patternFill>
    </fill>
    <fill>
      <patternFill patternType="solid">
        <fgColor theme="0"/>
        <bgColor indexed="64"/>
      </patternFill>
    </fill>
    <fill>
      <patternFill patternType="solid">
        <fgColor rgb="FFCCFFFF"/>
        <bgColor indexed="64"/>
      </patternFill>
    </fill>
    <fill>
      <patternFill patternType="solid">
        <fgColor theme="9" tint="0.39997558519241921"/>
        <bgColor indexed="64"/>
      </patternFill>
    </fill>
    <fill>
      <patternFill patternType="solid">
        <fgColor theme="6" tint="0.59999389629810485"/>
        <bgColor indexed="64"/>
      </patternFill>
    </fill>
    <fill>
      <patternFill patternType="solid">
        <fgColor rgb="FFFFFF00"/>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diagonalUp="1" diagonalDown="1">
      <left style="medium">
        <color indexed="64"/>
      </left>
      <right style="thin">
        <color indexed="64"/>
      </right>
      <top style="thin">
        <color indexed="64"/>
      </top>
      <bottom style="thin">
        <color indexed="64"/>
      </bottom>
      <diagonal style="thin">
        <color indexed="64"/>
      </diagonal>
    </border>
    <border>
      <left style="thin">
        <color rgb="FF000000"/>
      </left>
      <right style="thin">
        <color rgb="FF000000"/>
      </right>
      <top style="thin">
        <color rgb="FF000000"/>
      </top>
      <bottom style="thin">
        <color rgb="FF000000"/>
      </bottom>
      <diagonal/>
    </border>
    <border>
      <left style="medium">
        <color indexed="64"/>
      </left>
      <right style="thin">
        <color indexed="64"/>
      </right>
      <top style="thin">
        <color indexed="64"/>
      </top>
      <bottom/>
      <diagonal/>
    </border>
    <border>
      <left style="thin">
        <color rgb="FF000000"/>
      </left>
      <right style="thin">
        <color rgb="FF000000"/>
      </right>
      <top style="thin">
        <color rgb="FF000000"/>
      </top>
      <bottom/>
      <diagonal/>
    </border>
    <border diagonalUp="1" diagonalDown="1">
      <left style="medium">
        <color indexed="64"/>
      </left>
      <right style="thin">
        <color indexed="64"/>
      </right>
      <top style="thin">
        <color indexed="64"/>
      </top>
      <bottom/>
      <diagonal style="thin">
        <color indexed="64"/>
      </diagonal>
    </border>
    <border>
      <left style="thin">
        <color indexed="64"/>
      </left>
      <right style="medium">
        <color indexed="64"/>
      </right>
      <top style="thin">
        <color indexed="64"/>
      </top>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medium">
        <color indexed="64"/>
      </bottom>
      <diagonal/>
    </border>
  </borders>
  <cellStyleXfs count="36">
    <xf numFmtId="0" fontId="0" fillId="0" borderId="0"/>
    <xf numFmtId="164" fontId="3" fillId="0" borderId="0" applyFont="0" applyFill="0" applyBorder="0" applyAlignment="0" applyProtection="0"/>
    <xf numFmtId="164" fontId="4" fillId="0" borderId="0" applyFont="0" applyFill="0" applyBorder="0" applyAlignment="0" applyProtection="0"/>
    <xf numFmtId="0" fontId="8" fillId="0" borderId="0"/>
    <xf numFmtId="0" fontId="25" fillId="0" borderId="0"/>
    <xf numFmtId="0" fontId="4" fillId="0" borderId="0"/>
    <xf numFmtId="0" fontId="6" fillId="0" borderId="0"/>
    <xf numFmtId="0" fontId="4" fillId="0" borderId="0"/>
    <xf numFmtId="0" fontId="8" fillId="0" borderId="0"/>
    <xf numFmtId="0" fontId="6" fillId="0" borderId="0"/>
    <xf numFmtId="0" fontId="6" fillId="0" borderId="0"/>
    <xf numFmtId="165" fontId="8" fillId="0" borderId="0" applyFont="0" applyFill="0" applyBorder="0" applyAlignment="0" applyProtection="0"/>
    <xf numFmtId="165" fontId="8" fillId="0" borderId="0" applyFont="0" applyFill="0" applyBorder="0" applyAlignment="0" applyProtection="0"/>
    <xf numFmtId="0" fontId="4" fillId="0" borderId="0"/>
    <xf numFmtId="0" fontId="46" fillId="0" borderId="0"/>
    <xf numFmtId="164" fontId="4" fillId="0" borderId="0" applyFont="0" applyFill="0" applyBorder="0" applyAlignment="0" applyProtection="0"/>
    <xf numFmtId="0" fontId="3" fillId="0" borderId="0"/>
    <xf numFmtId="0" fontId="2" fillId="0" borderId="0"/>
    <xf numFmtId="0" fontId="4" fillId="0" borderId="0"/>
    <xf numFmtId="0" fontId="3" fillId="0" borderId="0"/>
    <xf numFmtId="165" fontId="3" fillId="0" borderId="0" applyFont="0" applyFill="0" applyBorder="0" applyAlignment="0" applyProtection="0"/>
    <xf numFmtId="0" fontId="48" fillId="0" borderId="0"/>
    <xf numFmtId="167" fontId="6" fillId="0" borderId="0" applyFill="0" applyBorder="0" applyAlignment="0" applyProtection="0"/>
    <xf numFmtId="0" fontId="1" fillId="0" borderId="0"/>
    <xf numFmtId="0" fontId="6" fillId="0" borderId="0"/>
    <xf numFmtId="0" fontId="49" fillId="0" borderId="0"/>
    <xf numFmtId="0" fontId="4" fillId="0" borderId="0"/>
    <xf numFmtId="0" fontId="3" fillId="0" borderId="0"/>
    <xf numFmtId="0" fontId="4" fillId="0" borderId="0"/>
    <xf numFmtId="0" fontId="4" fillId="0" borderId="0"/>
    <xf numFmtId="0" fontId="51" fillId="0" borderId="0"/>
    <xf numFmtId="165" fontId="3" fillId="0" borderId="0" applyFont="0" applyFill="0" applyBorder="0" applyAlignment="0" applyProtection="0"/>
    <xf numFmtId="166" fontId="6" fillId="0" borderId="0" applyFill="0" applyBorder="0" applyAlignment="0" applyProtection="0"/>
    <xf numFmtId="165" fontId="4" fillId="0" borderId="0" applyFont="0" applyFill="0" applyBorder="0" applyAlignment="0" applyProtection="0"/>
    <xf numFmtId="165" fontId="50" fillId="0" borderId="0" applyFont="0" applyFill="0" applyBorder="0" applyAlignment="0" applyProtection="0"/>
    <xf numFmtId="165" fontId="3" fillId="0" borderId="0" applyFont="0" applyFill="0" applyBorder="0" applyAlignment="0" applyProtection="0"/>
  </cellStyleXfs>
  <cellXfs count="328">
    <xf numFmtId="0" fontId="0" fillId="0" borderId="0" xfId="0"/>
    <xf numFmtId="0" fontId="9" fillId="0" borderId="0" xfId="0" applyFont="1"/>
    <xf numFmtId="0" fontId="9" fillId="0" borderId="0" xfId="0" applyFont="1" applyAlignment="1">
      <alignment vertical="center"/>
    </xf>
    <xf numFmtId="0" fontId="9" fillId="0" borderId="0" xfId="0" applyFont="1" applyAlignment="1">
      <alignment horizontal="center"/>
    </xf>
    <xf numFmtId="0" fontId="9" fillId="0" borderId="0" xfId="0" applyFont="1" applyBorder="1"/>
    <xf numFmtId="0" fontId="9" fillId="0" borderId="0" xfId="0" applyFont="1" applyFill="1"/>
    <xf numFmtId="0" fontId="9" fillId="0" borderId="0" xfId="0" applyNumberFormat="1" applyFont="1" applyAlignment="1">
      <alignment horizontal="center" vertical="center"/>
    </xf>
    <xf numFmtId="49" fontId="9" fillId="0" borderId="0" xfId="0" applyNumberFormat="1" applyFont="1" applyBorder="1" applyAlignment="1">
      <alignment horizontal="center"/>
    </xf>
    <xf numFmtId="0" fontId="12" fillId="0" borderId="0" xfId="0" applyNumberFormat="1" applyFont="1" applyFill="1" applyBorder="1" applyAlignment="1">
      <alignment vertical="center" wrapText="1"/>
    </xf>
    <xf numFmtId="0" fontId="9" fillId="0" borderId="0" xfId="0" applyFont="1" applyFill="1" applyBorder="1"/>
    <xf numFmtId="49" fontId="9" fillId="0" borderId="0" xfId="0" applyNumberFormat="1" applyFont="1" applyFill="1" applyBorder="1" applyAlignment="1">
      <alignment horizontal="center"/>
    </xf>
    <xf numFmtId="0" fontId="10" fillId="0" borderId="0" xfId="0" applyFont="1" applyFill="1"/>
    <xf numFmtId="0" fontId="11" fillId="0" borderId="0" xfId="0" applyFont="1" applyFill="1"/>
    <xf numFmtId="165" fontId="11" fillId="0" borderId="0" xfId="12" applyFont="1" applyFill="1"/>
    <xf numFmtId="49" fontId="9" fillId="0" borderId="0" xfId="0" applyNumberFormat="1" applyFont="1" applyFill="1" applyAlignment="1">
      <alignment horizontal="center" vertical="center"/>
    </xf>
    <xf numFmtId="0" fontId="9" fillId="0" borderId="0" xfId="0" applyFont="1" applyFill="1" applyAlignment="1">
      <alignment horizontal="left" vertical="center" wrapText="1"/>
    </xf>
    <xf numFmtId="0" fontId="9" fillId="0" borderId="0" xfId="0" applyFont="1" applyFill="1" applyAlignment="1">
      <alignment horizontal="center" vertical="center" wrapText="1"/>
    </xf>
    <xf numFmtId="4" fontId="9" fillId="0" borderId="0" xfId="0" applyNumberFormat="1" applyFont="1" applyFill="1" applyAlignment="1">
      <alignment horizontal="center" vertical="center" wrapText="1"/>
    </xf>
    <xf numFmtId="165" fontId="9" fillId="0" borderId="0" xfId="12" applyFont="1" applyFill="1" applyAlignment="1">
      <alignment horizontal="center" vertical="center" wrapText="1"/>
    </xf>
    <xf numFmtId="0" fontId="9" fillId="0" borderId="0" xfId="0" applyNumberFormat="1" applyFont="1" applyFill="1" applyAlignment="1">
      <alignment horizontal="center" vertical="center"/>
    </xf>
    <xf numFmtId="0" fontId="9" fillId="0" borderId="0" xfId="0" applyFont="1" applyFill="1" applyAlignment="1">
      <alignment horizontal="center"/>
    </xf>
    <xf numFmtId="0" fontId="9" fillId="0" borderId="0" xfId="0" applyFont="1" applyFill="1" applyAlignment="1">
      <alignment vertical="center"/>
    </xf>
    <xf numFmtId="0" fontId="26" fillId="0" borderId="0" xfId="0" applyFont="1" applyFill="1" applyBorder="1" applyAlignment="1">
      <alignment horizontal="left" vertical="center" indent="1"/>
    </xf>
    <xf numFmtId="165" fontId="7" fillId="3" borderId="2" xfId="2" applyNumberFormat="1" applyFont="1" applyFill="1" applyBorder="1" applyAlignment="1" applyProtection="1">
      <alignment horizontal="center" vertical="center" wrapText="1"/>
    </xf>
    <xf numFmtId="165" fontId="7" fillId="3" borderId="1" xfId="2" applyNumberFormat="1" applyFont="1" applyFill="1" applyBorder="1" applyAlignment="1" applyProtection="1">
      <alignment horizontal="center" vertical="center" wrapText="1"/>
    </xf>
    <xf numFmtId="165" fontId="7" fillId="3" borderId="3" xfId="5" applyNumberFormat="1" applyFont="1" applyFill="1" applyBorder="1" applyAlignment="1">
      <alignment horizontal="center" vertical="center" wrapText="1"/>
    </xf>
    <xf numFmtId="0" fontId="17" fillId="0" borderId="0" xfId="0" applyFont="1" applyAlignment="1">
      <alignment vertical="top"/>
    </xf>
    <xf numFmtId="0" fontId="17" fillId="0" borderId="0" xfId="0" applyFont="1" applyFill="1"/>
    <xf numFmtId="0" fontId="17" fillId="0" borderId="0" xfId="0" applyFont="1" applyAlignment="1">
      <alignment vertical="center"/>
    </xf>
    <xf numFmtId="0" fontId="7" fillId="3" borderId="4" xfId="0" applyNumberFormat="1" applyFont="1" applyFill="1" applyBorder="1" applyAlignment="1">
      <alignment horizontal="center" vertical="center" wrapText="1"/>
    </xf>
    <xf numFmtId="0" fontId="7" fillId="3" borderId="6" xfId="0" applyNumberFormat="1" applyFont="1" applyFill="1" applyBorder="1" applyAlignment="1">
      <alignment horizontal="center" vertical="center" wrapText="1"/>
    </xf>
    <xf numFmtId="0" fontId="7" fillId="3" borderId="7" xfId="0" applyNumberFormat="1" applyFont="1" applyFill="1" applyBorder="1" applyAlignment="1">
      <alignment horizontal="center" vertical="center" wrapText="1"/>
    </xf>
    <xf numFmtId="0" fontId="7" fillId="3" borderId="8" xfId="0" applyNumberFormat="1" applyFont="1" applyFill="1" applyBorder="1" applyAlignment="1">
      <alignment horizontal="center" vertical="center" wrapText="1"/>
    </xf>
    <xf numFmtId="0" fontId="7" fillId="3" borderId="9" xfId="0" applyNumberFormat="1" applyFont="1" applyFill="1" applyBorder="1" applyAlignment="1">
      <alignment horizontal="center" vertical="center" wrapText="1"/>
    </xf>
    <xf numFmtId="0" fontId="17" fillId="0" borderId="0" xfId="0" applyFont="1" applyAlignment="1">
      <alignment vertical="top" wrapText="1"/>
    </xf>
    <xf numFmtId="0" fontId="7" fillId="0" borderId="0" xfId="0" applyFont="1" applyFill="1"/>
    <xf numFmtId="2" fontId="18" fillId="0" borderId="0" xfId="2" applyNumberFormat="1" applyFont="1" applyFill="1" applyBorder="1" applyAlignment="1" applyProtection="1">
      <alignment vertical="center" wrapText="1"/>
    </xf>
    <xf numFmtId="2" fontId="19" fillId="0" borderId="0" xfId="0" applyNumberFormat="1" applyFont="1" applyAlignment="1">
      <alignment horizontal="center" vertical="center"/>
    </xf>
    <xf numFmtId="0" fontId="19" fillId="0" borderId="0" xfId="0" applyFont="1" applyAlignment="1">
      <alignment horizontal="center" vertical="center"/>
    </xf>
    <xf numFmtId="49" fontId="27" fillId="0" borderId="0" xfId="0" applyNumberFormat="1" applyFont="1" applyFill="1"/>
    <xf numFmtId="0" fontId="28" fillId="0" borderId="0" xfId="0" applyFont="1"/>
    <xf numFmtId="0" fontId="29" fillId="0" borderId="0" xfId="0" applyFont="1" applyFill="1" applyAlignment="1">
      <alignment horizontal="center"/>
    </xf>
    <xf numFmtId="164" fontId="29" fillId="0" borderId="0" xfId="1" applyFont="1" applyFill="1" applyBorder="1" applyAlignment="1" applyProtection="1"/>
    <xf numFmtId="4" fontId="30" fillId="0" borderId="0" xfId="1" applyNumberFormat="1" applyFont="1" applyFill="1" applyBorder="1" applyAlignment="1" applyProtection="1"/>
    <xf numFmtId="0" fontId="29" fillId="0" borderId="0" xfId="0" applyFont="1" applyFill="1"/>
    <xf numFmtId="0" fontId="31" fillId="0" borderId="0" xfId="0" applyFont="1" applyFill="1"/>
    <xf numFmtId="0" fontId="7" fillId="3" borderId="0" xfId="0" applyFont="1" applyFill="1"/>
    <xf numFmtId="0" fontId="5" fillId="0" borderId="1" xfId="0" applyFont="1" applyFill="1" applyBorder="1" applyAlignment="1">
      <alignment horizontal="center" vertical="center" wrapText="1"/>
    </xf>
    <xf numFmtId="0" fontId="5" fillId="3" borderId="1" xfId="0" applyFont="1" applyFill="1" applyBorder="1" applyAlignment="1">
      <alignment horizontal="left" vertical="center" wrapText="1"/>
    </xf>
    <xf numFmtId="0" fontId="14" fillId="5" borderId="2" xfId="0" applyNumberFormat="1" applyFont="1" applyFill="1" applyBorder="1" applyAlignment="1">
      <alignment horizontal="center" vertical="center"/>
    </xf>
    <xf numFmtId="0" fontId="14" fillId="5" borderId="1" xfId="0" applyFont="1" applyFill="1" applyBorder="1" applyAlignment="1">
      <alignment horizontal="left" vertical="center" wrapText="1"/>
    </xf>
    <xf numFmtId="0" fontId="14" fillId="5" borderId="1" xfId="0" applyFont="1" applyFill="1" applyBorder="1" applyAlignment="1">
      <alignment horizontal="center" vertical="center" wrapText="1"/>
    </xf>
    <xf numFmtId="4" fontId="14" fillId="5" borderId="12" xfId="0" applyNumberFormat="1" applyFont="1" applyFill="1" applyBorder="1" applyAlignment="1">
      <alignment horizontal="center" vertical="center" wrapText="1"/>
    </xf>
    <xf numFmtId="4" fontId="14" fillId="5" borderId="2" xfId="0" applyNumberFormat="1" applyFont="1" applyFill="1" applyBorder="1" applyAlignment="1">
      <alignment horizontal="center" vertical="center" wrapText="1"/>
    </xf>
    <xf numFmtId="4" fontId="14" fillId="5" borderId="1" xfId="0" applyNumberFormat="1" applyFont="1" applyFill="1" applyBorder="1" applyAlignment="1">
      <alignment horizontal="center" vertical="center" wrapText="1"/>
    </xf>
    <xf numFmtId="4" fontId="14" fillId="5" borderId="3" xfId="0" applyNumberFormat="1" applyFont="1" applyFill="1" applyBorder="1" applyAlignment="1">
      <alignment horizontal="center" vertical="center" wrapText="1"/>
    </xf>
    <xf numFmtId="0" fontId="14" fillId="5" borderId="11" xfId="0" applyFont="1" applyFill="1" applyBorder="1" applyAlignment="1">
      <alignment horizontal="center" vertical="center" wrapText="1"/>
    </xf>
    <xf numFmtId="0" fontId="14" fillId="0" borderId="0" xfId="0" applyFont="1" applyFill="1"/>
    <xf numFmtId="0" fontId="14" fillId="0" borderId="0" xfId="0" applyFont="1"/>
    <xf numFmtId="4" fontId="7" fillId="3" borderId="15" xfId="12" applyNumberFormat="1" applyFont="1" applyFill="1" applyBorder="1" applyAlignment="1">
      <alignment horizontal="center" vertical="center" wrapText="1"/>
    </xf>
    <xf numFmtId="4" fontId="7" fillId="3" borderId="2" xfId="12" applyNumberFormat="1" applyFont="1" applyFill="1" applyBorder="1" applyAlignment="1">
      <alignment horizontal="center" vertical="center" wrapText="1"/>
    </xf>
    <xf numFmtId="4" fontId="7" fillId="3" borderId="1" xfId="12" applyNumberFormat="1" applyFont="1" applyFill="1" applyBorder="1" applyAlignment="1">
      <alignment horizontal="center" vertical="center" wrapText="1"/>
    </xf>
    <xf numFmtId="4" fontId="7" fillId="3" borderId="3" xfId="12" applyNumberFormat="1" applyFont="1" applyFill="1" applyBorder="1" applyAlignment="1">
      <alignment horizontal="center" vertical="center" wrapText="1"/>
    </xf>
    <xf numFmtId="4" fontId="7" fillId="3" borderId="1" xfId="0" applyNumberFormat="1" applyFont="1" applyFill="1" applyBorder="1" applyAlignment="1">
      <alignment horizontal="center" vertical="center"/>
    </xf>
    <xf numFmtId="49" fontId="4" fillId="3" borderId="10" xfId="0" applyNumberFormat="1" applyFont="1" applyFill="1" applyBorder="1" applyAlignment="1">
      <alignment horizontal="center" vertical="center" wrapText="1"/>
    </xf>
    <xf numFmtId="49" fontId="21" fillId="3" borderId="10" xfId="0" applyNumberFormat="1" applyFont="1" applyFill="1" applyBorder="1" applyAlignment="1">
      <alignment horizontal="center" vertical="center"/>
    </xf>
    <xf numFmtId="0" fontId="32" fillId="0" borderId="0" xfId="0" applyFont="1" applyAlignment="1">
      <alignment vertical="top"/>
    </xf>
    <xf numFmtId="0" fontId="28" fillId="0" borderId="0" xfId="0" applyFont="1" applyAlignment="1">
      <alignment horizontal="center"/>
    </xf>
    <xf numFmtId="0" fontId="29" fillId="0" borderId="0" xfId="0" applyFont="1" applyAlignment="1">
      <alignment horizontal="center"/>
    </xf>
    <xf numFmtId="2" fontId="28" fillId="0" borderId="0" xfId="0" applyNumberFormat="1" applyFont="1" applyAlignment="1">
      <alignment horizontal="center"/>
    </xf>
    <xf numFmtId="2" fontId="28" fillId="0" borderId="0" xfId="0" applyNumberFormat="1" applyFont="1"/>
    <xf numFmtId="2" fontId="28" fillId="0" borderId="0" xfId="0" applyNumberFormat="1" applyFont="1" applyAlignment="1">
      <alignment horizontal="right"/>
    </xf>
    <xf numFmtId="0" fontId="28" fillId="0" borderId="0" xfId="0" applyFont="1" applyAlignment="1">
      <alignment wrapText="1"/>
    </xf>
    <xf numFmtId="0" fontId="32" fillId="0" borderId="0" xfId="0" applyFont="1" applyAlignment="1">
      <alignment vertical="top" wrapText="1"/>
    </xf>
    <xf numFmtId="0" fontId="28" fillId="0" borderId="0" xfId="0" applyFont="1" applyFill="1"/>
    <xf numFmtId="0" fontId="28" fillId="0" borderId="0" xfId="0" applyFont="1" applyFill="1" applyAlignment="1">
      <alignment horizontal="center"/>
    </xf>
    <xf numFmtId="0" fontId="28" fillId="0" borderId="0" xfId="0" applyFont="1" applyFill="1" applyAlignment="1">
      <alignment vertical="center"/>
    </xf>
    <xf numFmtId="0" fontId="27" fillId="0" borderId="0" xfId="5" applyFont="1" applyFill="1" applyBorder="1" applyAlignment="1">
      <alignment horizontal="center" vertical="center" wrapText="1"/>
    </xf>
    <xf numFmtId="0" fontId="29" fillId="0" borderId="0" xfId="0" applyFont="1"/>
    <xf numFmtId="0" fontId="34" fillId="0" borderId="0" xfId="0" applyFont="1" applyFill="1"/>
    <xf numFmtId="0" fontId="35" fillId="0" borderId="0" xfId="0" applyFont="1" applyFill="1" applyAlignment="1">
      <alignment horizontal="left" vertical="center" indent="1"/>
    </xf>
    <xf numFmtId="0" fontId="34" fillId="0" borderId="0" xfId="0" applyFont="1" applyFill="1" applyAlignment="1">
      <alignment horizontal="left" vertical="top" indent="1"/>
    </xf>
    <xf numFmtId="2" fontId="34" fillId="0" borderId="0" xfId="12" applyNumberFormat="1" applyFont="1" applyFill="1" applyAlignment="1">
      <alignment horizontal="left" vertical="top" indent="1"/>
    </xf>
    <xf numFmtId="165" fontId="34" fillId="0" borderId="0" xfId="12" applyFont="1" applyFill="1" applyAlignment="1">
      <alignment horizontal="left" vertical="top" indent="1"/>
    </xf>
    <xf numFmtId="2" fontId="34" fillId="0" borderId="0" xfId="0" applyNumberFormat="1" applyFont="1" applyFill="1" applyAlignment="1">
      <alignment horizontal="left" vertical="top" indent="1"/>
    </xf>
    <xf numFmtId="2" fontId="34" fillId="0" borderId="0" xfId="0" applyNumberFormat="1" applyFont="1" applyFill="1" applyAlignment="1">
      <alignment horizontal="right" vertical="top" indent="1"/>
    </xf>
    <xf numFmtId="0" fontId="34" fillId="0" borderId="0" xfId="0" applyFont="1" applyFill="1" applyAlignment="1">
      <alignment horizontal="left" vertical="center"/>
    </xf>
    <xf numFmtId="4" fontId="5" fillId="0" borderId="12" xfId="0"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0" fontId="12" fillId="0" borderId="0" xfId="0" applyFont="1" applyAlignment="1">
      <alignment vertical="top"/>
    </xf>
    <xf numFmtId="49" fontId="7" fillId="3" borderId="1" xfId="0" quotePrefix="1" applyNumberFormat="1" applyFont="1" applyFill="1" applyBorder="1" applyAlignment="1">
      <alignment horizontal="center" vertical="center" wrapText="1"/>
    </xf>
    <xf numFmtId="49" fontId="7" fillId="3" borderId="17" xfId="0" quotePrefix="1" applyNumberFormat="1" applyFont="1" applyFill="1" applyBorder="1" applyAlignment="1">
      <alignment horizontal="left" vertical="center" wrapText="1"/>
    </xf>
    <xf numFmtId="4" fontId="7" fillId="0" borderId="16" xfId="0" applyNumberFormat="1" applyFont="1" applyFill="1" applyBorder="1" applyAlignment="1">
      <alignment horizontal="center" vertical="center" wrapText="1"/>
    </xf>
    <xf numFmtId="0" fontId="5" fillId="0" borderId="1" xfId="0" quotePrefix="1" applyFont="1" applyBorder="1" applyAlignment="1">
      <alignment horizontal="left" vertical="center" wrapText="1"/>
    </xf>
    <xf numFmtId="0" fontId="7" fillId="3" borderId="1" xfId="0" quotePrefix="1" applyFont="1" applyFill="1" applyBorder="1" applyAlignment="1">
      <alignment horizontal="center" vertical="center" wrapText="1"/>
    </xf>
    <xf numFmtId="0" fontId="26" fillId="0" borderId="0" xfId="0" applyFont="1" applyFill="1" applyBorder="1" applyAlignment="1">
      <alignment horizontal="center" vertical="center" wrapText="1"/>
    </xf>
    <xf numFmtId="0" fontId="7" fillId="0" borderId="0" xfId="0" applyFont="1" applyFill="1" applyBorder="1" applyAlignment="1">
      <alignment horizontal="right" vertical="center"/>
    </xf>
    <xf numFmtId="0" fontId="7" fillId="0" borderId="1" xfId="0" quotePrefix="1" applyFont="1" applyFill="1" applyBorder="1" applyAlignment="1">
      <alignment horizontal="center" vertical="center" wrapText="1"/>
    </xf>
    <xf numFmtId="0" fontId="7" fillId="0" borderId="1" xfId="0" quotePrefix="1" applyFont="1" applyFill="1" applyBorder="1" applyAlignment="1">
      <alignment horizontal="left" vertical="center" wrapText="1"/>
    </xf>
    <xf numFmtId="0" fontId="5" fillId="0" borderId="0" xfId="0" applyNumberFormat="1" applyFont="1" applyFill="1" applyBorder="1" applyAlignment="1">
      <alignment horizontal="left" vertical="center"/>
    </xf>
    <xf numFmtId="0" fontId="36" fillId="0" borderId="0" xfId="3" applyFont="1" applyFill="1" applyAlignment="1">
      <alignment horizontal="center" vertical="center"/>
    </xf>
    <xf numFmtId="0" fontId="37" fillId="0" borderId="0" xfId="3" applyFont="1" applyFill="1" applyAlignment="1"/>
    <xf numFmtId="49" fontId="5" fillId="0" borderId="0" xfId="0" applyNumberFormat="1" applyFont="1" applyFill="1" applyBorder="1" applyAlignment="1">
      <alignment horizontal="left" vertical="center" wrapText="1" indent="1"/>
    </xf>
    <xf numFmtId="0" fontId="7" fillId="0" borderId="0" xfId="6" applyFont="1" applyFill="1" applyAlignment="1"/>
    <xf numFmtId="0" fontId="7" fillId="0" borderId="0" xfId="3" applyFont="1" applyFill="1" applyAlignment="1">
      <alignment vertical="center" wrapText="1"/>
    </xf>
    <xf numFmtId="0" fontId="5" fillId="0" borderId="0" xfId="6" applyFont="1" applyFill="1" applyAlignment="1"/>
    <xf numFmtId="0" fontId="4" fillId="0" borderId="0" xfId="3" applyFont="1" applyFill="1"/>
    <xf numFmtId="0" fontId="7" fillId="0" borderId="0" xfId="3" applyFont="1" applyFill="1" applyAlignment="1">
      <alignment horizontal="center" vertical="center" wrapText="1"/>
    </xf>
    <xf numFmtId="0" fontId="5" fillId="0" borderId="0" xfId="0" applyNumberFormat="1" applyFont="1" applyFill="1" applyBorder="1" applyAlignment="1">
      <alignment vertical="center"/>
    </xf>
    <xf numFmtId="0" fontId="40" fillId="0" borderId="0" xfId="0" applyFont="1" applyFill="1" applyAlignment="1">
      <alignment vertical="center"/>
    </xf>
    <xf numFmtId="0" fontId="40" fillId="0" borderId="0" xfId="0" applyFont="1" applyAlignment="1">
      <alignment vertical="center"/>
    </xf>
    <xf numFmtId="0" fontId="41" fillId="0" borderId="0" xfId="0" applyFont="1" applyFill="1" applyAlignment="1">
      <alignment vertical="center" wrapText="1"/>
    </xf>
    <xf numFmtId="0" fontId="41" fillId="0" borderId="0" xfId="3" applyFont="1" applyBorder="1" applyAlignment="1">
      <alignment vertical="center" wrapText="1"/>
    </xf>
    <xf numFmtId="0" fontId="42" fillId="0" borderId="0" xfId="0" applyFont="1" applyAlignment="1">
      <alignment vertical="top"/>
    </xf>
    <xf numFmtId="0" fontId="38" fillId="0" borderId="0" xfId="0" applyFont="1" applyFill="1" applyAlignment="1">
      <alignment horizontal="center" vertical="center" wrapText="1"/>
    </xf>
    <xf numFmtId="0" fontId="43" fillId="0" borderId="0" xfId="0" applyFont="1"/>
    <xf numFmtId="0" fontId="33" fillId="0" borderId="0" xfId="0" quotePrefix="1" applyFont="1" applyFill="1" applyBorder="1" applyAlignment="1">
      <alignment horizontal="left" vertical="center" wrapText="1"/>
    </xf>
    <xf numFmtId="0" fontId="39" fillId="0" borderId="0" xfId="0" applyFont="1" applyFill="1" applyBorder="1" applyAlignment="1">
      <alignment horizontal="right" vertical="center" wrapText="1" indent="1"/>
    </xf>
    <xf numFmtId="0" fontId="39" fillId="0" borderId="0" xfId="0" applyFont="1" applyFill="1" applyBorder="1" applyAlignment="1">
      <alignment horizontal="center" vertical="center" wrapText="1"/>
    </xf>
    <xf numFmtId="2" fontId="39" fillId="0" borderId="0" xfId="0" applyNumberFormat="1" applyFont="1" applyFill="1" applyBorder="1" applyAlignment="1">
      <alignment horizontal="center" vertical="center" wrapText="1"/>
    </xf>
    <xf numFmtId="4" fontId="39" fillId="0" borderId="0" xfId="0" applyNumberFormat="1" applyFont="1" applyFill="1" applyBorder="1" applyAlignment="1">
      <alignment horizontal="center" vertical="center" wrapText="1"/>
    </xf>
    <xf numFmtId="4" fontId="39" fillId="0" borderId="0" xfId="0" applyNumberFormat="1" applyFont="1" applyFill="1" applyBorder="1" applyAlignment="1">
      <alignment vertical="center" wrapText="1"/>
    </xf>
    <xf numFmtId="4" fontId="33" fillId="0" borderId="0" xfId="0" applyNumberFormat="1" applyFont="1" applyFill="1" applyBorder="1" applyAlignment="1">
      <alignment horizontal="center" vertical="center" wrapText="1"/>
    </xf>
    <xf numFmtId="0" fontId="28" fillId="0" borderId="0" xfId="0" applyFont="1" applyFill="1" applyBorder="1" applyAlignment="1">
      <alignment horizontal="center" vertical="center" wrapText="1"/>
    </xf>
    <xf numFmtId="0" fontId="5" fillId="0" borderId="1" xfId="0" applyFont="1" applyBorder="1" applyAlignment="1">
      <alignment horizontal="left" vertical="center" wrapText="1"/>
    </xf>
    <xf numFmtId="49" fontId="5" fillId="3" borderId="1" xfId="0" quotePrefix="1" applyNumberFormat="1" applyFont="1" applyFill="1" applyBorder="1" applyAlignment="1">
      <alignment horizontal="center" vertical="center" wrapText="1"/>
    </xf>
    <xf numFmtId="4" fontId="5" fillId="2" borderId="2" xfId="0" applyNumberFormat="1" applyFont="1" applyFill="1" applyBorder="1" applyAlignment="1">
      <alignment horizontal="center" vertical="center" wrapText="1"/>
    </xf>
    <xf numFmtId="4" fontId="5" fillId="2" borderId="1" xfId="0" applyNumberFormat="1" applyFont="1" applyFill="1" applyBorder="1" applyAlignment="1">
      <alignment horizontal="center" vertical="center" wrapText="1"/>
    </xf>
    <xf numFmtId="4" fontId="5" fillId="0" borderId="3" xfId="0" applyNumberFormat="1" applyFont="1" applyFill="1" applyBorder="1" applyAlignment="1">
      <alignment horizontal="center" vertical="center" wrapText="1"/>
    </xf>
    <xf numFmtId="4" fontId="5" fillId="0" borderId="2" xfId="0" applyNumberFormat="1" applyFont="1" applyFill="1" applyBorder="1" applyAlignment="1">
      <alignment horizontal="center" vertical="center" wrapText="1"/>
    </xf>
    <xf numFmtId="4" fontId="5" fillId="0" borderId="1" xfId="0" applyNumberFormat="1" applyFont="1" applyFill="1" applyBorder="1" applyAlignment="1">
      <alignment horizontal="center" vertical="center" wrapText="1"/>
    </xf>
    <xf numFmtId="0" fontId="5" fillId="0" borderId="0" xfId="0" applyFont="1" applyFill="1"/>
    <xf numFmtId="0" fontId="5" fillId="3" borderId="0" xfId="0" applyFont="1" applyFill="1"/>
    <xf numFmtId="49" fontId="5" fillId="0" borderId="1" xfId="0" quotePrefix="1" applyNumberFormat="1" applyFont="1" applyFill="1" applyBorder="1" applyAlignment="1">
      <alignment horizontal="center" vertical="center" wrapText="1"/>
    </xf>
    <xf numFmtId="4" fontId="5" fillId="0" borderId="16" xfId="0" applyNumberFormat="1" applyFont="1" applyFill="1" applyBorder="1" applyAlignment="1">
      <alignment horizontal="center" vertical="center" wrapText="1"/>
    </xf>
    <xf numFmtId="0" fontId="5" fillId="0" borderId="1" xfId="0" applyFont="1" applyFill="1" applyBorder="1" applyAlignment="1">
      <alignment vertical="center"/>
    </xf>
    <xf numFmtId="0" fontId="20" fillId="0" borderId="0" xfId="0" applyFont="1" applyFill="1"/>
    <xf numFmtId="0" fontId="20" fillId="3" borderId="0" xfId="0" applyFont="1" applyFill="1"/>
    <xf numFmtId="49" fontId="43" fillId="0" borderId="0" xfId="0" applyNumberFormat="1" applyFont="1"/>
    <xf numFmtId="49" fontId="7" fillId="3" borderId="5" xfId="0" applyNumberFormat="1" applyFont="1" applyFill="1" applyBorder="1" applyAlignment="1">
      <alignment horizontal="center" vertical="center" wrapText="1"/>
    </xf>
    <xf numFmtId="49" fontId="5" fillId="3" borderId="10" xfId="0" applyNumberFormat="1" applyFont="1" applyFill="1" applyBorder="1" applyAlignment="1">
      <alignment horizontal="center" vertical="center" wrapText="1"/>
    </xf>
    <xf numFmtId="49" fontId="7" fillId="0" borderId="10" xfId="0" applyNumberFormat="1" applyFont="1" applyFill="1" applyBorder="1" applyAlignment="1">
      <alignment horizontal="center" vertical="center" wrapText="1"/>
    </xf>
    <xf numFmtId="49" fontId="28" fillId="0" borderId="0" xfId="0" applyNumberFormat="1" applyFont="1" applyFill="1" applyBorder="1" applyAlignment="1">
      <alignment horizontal="center" vertical="center"/>
    </xf>
    <xf numFmtId="49" fontId="27" fillId="0" borderId="0" xfId="0" applyNumberFormat="1" applyFont="1" applyFill="1" applyBorder="1" applyAlignment="1">
      <alignment vertical="top"/>
    </xf>
    <xf numFmtId="49" fontId="27" fillId="0" borderId="0" xfId="5" applyNumberFormat="1" applyFont="1" applyFill="1" applyBorder="1" applyAlignment="1">
      <alignment horizontal="center" vertical="center" wrapText="1"/>
    </xf>
    <xf numFmtId="49" fontId="34" fillId="0" borderId="0" xfId="0" applyNumberFormat="1" applyFont="1" applyFill="1"/>
    <xf numFmtId="49" fontId="31" fillId="0" borderId="0" xfId="0" applyNumberFormat="1" applyFont="1" applyAlignment="1">
      <alignment vertical="center"/>
    </xf>
    <xf numFmtId="49" fontId="17" fillId="0" borderId="0" xfId="0" applyNumberFormat="1" applyFont="1" applyAlignment="1">
      <alignment vertical="top"/>
    </xf>
    <xf numFmtId="49" fontId="17" fillId="0" borderId="0" xfId="0" applyNumberFormat="1" applyFont="1" applyAlignment="1">
      <alignment vertical="center"/>
    </xf>
    <xf numFmtId="49" fontId="28" fillId="0" borderId="0" xfId="0" applyNumberFormat="1" applyFont="1" applyAlignment="1">
      <alignment horizontal="center"/>
    </xf>
    <xf numFmtId="49" fontId="17" fillId="0" borderId="0" xfId="0" applyNumberFormat="1" applyFont="1" applyAlignment="1">
      <alignment vertical="top" wrapText="1"/>
    </xf>
    <xf numFmtId="49" fontId="17" fillId="0" borderId="0" xfId="0" applyNumberFormat="1" applyFont="1" applyFill="1" applyAlignment="1">
      <alignment horizontal="center" vertical="center"/>
    </xf>
    <xf numFmtId="49" fontId="9" fillId="0" borderId="0" xfId="0" applyNumberFormat="1" applyFont="1" applyAlignment="1">
      <alignment horizontal="center" vertical="center"/>
    </xf>
    <xf numFmtId="0" fontId="5" fillId="0" borderId="1" xfId="0" quotePrefix="1" applyFont="1" applyFill="1" applyBorder="1" applyAlignment="1">
      <alignment horizontal="center" vertical="center" wrapText="1"/>
    </xf>
    <xf numFmtId="49" fontId="44" fillId="0" borderId="0" xfId="0" applyNumberFormat="1" applyFont="1" applyFill="1" applyAlignment="1">
      <alignment horizontal="center" vertical="center" wrapText="1"/>
    </xf>
    <xf numFmtId="49" fontId="23" fillId="5" borderId="10" xfId="0" applyNumberFormat="1" applyFont="1" applyFill="1" applyBorder="1" applyAlignment="1">
      <alignment horizontal="center" vertical="center"/>
    </xf>
    <xf numFmtId="49" fontId="27" fillId="0" borderId="0" xfId="0" applyNumberFormat="1" applyFont="1" applyFill="1" applyBorder="1" applyAlignment="1">
      <alignment horizontal="left" vertical="center" indent="1"/>
    </xf>
    <xf numFmtId="0" fontId="5" fillId="0" borderId="1" xfId="0" applyFont="1" applyBorder="1" applyAlignment="1">
      <alignment horizontal="center" vertical="center"/>
    </xf>
    <xf numFmtId="0" fontId="7" fillId="3" borderId="12" xfId="0" applyFont="1" applyFill="1" applyBorder="1" applyAlignment="1">
      <alignment horizontal="left" vertical="center" wrapText="1"/>
    </xf>
    <xf numFmtId="49" fontId="5" fillId="3" borderId="17" xfId="0" quotePrefix="1" applyNumberFormat="1" applyFont="1" applyFill="1" applyBorder="1" applyAlignment="1">
      <alignment horizontal="left" vertical="center" wrapText="1"/>
    </xf>
    <xf numFmtId="49" fontId="5" fillId="0" borderId="17" xfId="0" quotePrefix="1" applyNumberFormat="1" applyFont="1" applyFill="1" applyBorder="1" applyAlignment="1">
      <alignment horizontal="left" vertical="center" wrapText="1"/>
    </xf>
    <xf numFmtId="166" fontId="5" fillId="0" borderId="12" xfId="0" applyNumberFormat="1" applyFont="1" applyFill="1" applyBorder="1" applyAlignment="1">
      <alignment horizontal="center" vertical="center" wrapText="1"/>
    </xf>
    <xf numFmtId="0" fontId="23" fillId="0" borderId="0" xfId="0" applyFont="1"/>
    <xf numFmtId="0" fontId="14" fillId="0" borderId="0" xfId="0" applyFont="1" applyFill="1" applyAlignment="1">
      <alignment vertical="top" wrapText="1"/>
    </xf>
    <xf numFmtId="0" fontId="14" fillId="0" borderId="0" xfId="0" applyFont="1" applyFill="1" applyBorder="1" applyAlignment="1">
      <alignment vertical="top" wrapText="1"/>
    </xf>
    <xf numFmtId="49" fontId="7" fillId="0" borderId="0" xfId="0" applyNumberFormat="1" applyFont="1" applyFill="1"/>
    <xf numFmtId="4" fontId="7" fillId="3" borderId="12" xfId="0" applyNumberFormat="1" applyFont="1" applyFill="1" applyBorder="1" applyAlignment="1">
      <alignment horizontal="center" vertical="center" wrapText="1"/>
    </xf>
    <xf numFmtId="0" fontId="12" fillId="0" borderId="0" xfId="0" applyFont="1" applyAlignment="1">
      <alignment vertical="center"/>
    </xf>
    <xf numFmtId="0" fontId="12" fillId="0" borderId="0" xfId="0" applyFont="1" applyAlignment="1">
      <alignment vertical="center" wrapText="1"/>
    </xf>
    <xf numFmtId="0" fontId="27" fillId="0" borderId="0" xfId="0" applyFont="1" applyFill="1" applyBorder="1" applyAlignment="1">
      <alignment horizontal="right" vertical="center"/>
    </xf>
    <xf numFmtId="0" fontId="26" fillId="2" borderId="1" xfId="0" applyFont="1" applyFill="1" applyBorder="1" applyAlignment="1">
      <alignment horizontal="center" vertical="center" wrapText="1"/>
    </xf>
    <xf numFmtId="0" fontId="28" fillId="0" borderId="0" xfId="0" applyNumberFormat="1" applyFont="1" applyFill="1" applyBorder="1" applyAlignment="1">
      <alignment horizontal="center" vertical="center"/>
    </xf>
    <xf numFmtId="49" fontId="33" fillId="0" borderId="0" xfId="0" applyNumberFormat="1" applyFont="1" applyAlignment="1">
      <alignment horizontal="center" vertical="center"/>
    </xf>
    <xf numFmtId="49" fontId="34" fillId="0" borderId="0" xfId="0" applyNumberFormat="1" applyFont="1" applyFill="1" applyAlignment="1">
      <alignment horizontal="left" vertical="center" indent="1"/>
    </xf>
    <xf numFmtId="0" fontId="34" fillId="0" borderId="0" xfId="0" applyFont="1" applyFill="1" applyAlignment="1">
      <alignment horizontal="right" vertical="top"/>
    </xf>
    <xf numFmtId="0" fontId="7" fillId="0" borderId="0" xfId="0" applyFont="1" applyFill="1" applyBorder="1"/>
    <xf numFmtId="0" fontId="7" fillId="0" borderId="0" xfId="0" applyFont="1" applyFill="1" applyBorder="1" applyAlignment="1">
      <alignment horizontal="center" vertical="center" wrapText="1"/>
    </xf>
    <xf numFmtId="0" fontId="5" fillId="0" borderId="0" xfId="0" applyFont="1" applyFill="1" applyBorder="1"/>
    <xf numFmtId="0" fontId="7" fillId="3" borderId="28" xfId="0" applyFont="1" applyFill="1" applyBorder="1" applyAlignment="1">
      <alignment horizontal="center" vertical="center" wrapText="1"/>
    </xf>
    <xf numFmtId="0" fontId="14" fillId="0" borderId="0" xfId="0" applyFont="1" applyFill="1" applyAlignment="1">
      <alignment horizontal="left" vertical="top" wrapText="1" indent="1"/>
    </xf>
    <xf numFmtId="0" fontId="7" fillId="3" borderId="1" xfId="8" applyFont="1" applyFill="1" applyBorder="1" applyAlignment="1">
      <alignment horizontal="center" vertical="center" wrapText="1"/>
    </xf>
    <xf numFmtId="3" fontId="7" fillId="3" borderId="12" xfId="0" applyNumberFormat="1" applyFont="1" applyFill="1" applyBorder="1" applyAlignment="1">
      <alignment horizontal="center" vertical="center" shrinkToFit="1"/>
    </xf>
    <xf numFmtId="0" fontId="27" fillId="0" borderId="0" xfId="0" applyFont="1" applyFill="1" applyAlignment="1">
      <alignment vertical="center"/>
    </xf>
    <xf numFmtId="0" fontId="27" fillId="3" borderId="0" xfId="0" applyFont="1" applyFill="1" applyAlignment="1">
      <alignment vertical="center"/>
    </xf>
    <xf numFmtId="0" fontId="5" fillId="0" borderId="1" xfId="0" applyFont="1" applyFill="1" applyBorder="1" applyAlignment="1">
      <alignment vertical="center" wrapText="1"/>
    </xf>
    <xf numFmtId="2" fontId="12" fillId="0" borderId="29" xfId="13" applyNumberFormat="1" applyFont="1" applyFill="1" applyBorder="1" applyAlignment="1">
      <alignment horizontal="center" vertical="center" wrapText="1"/>
    </xf>
    <xf numFmtId="4" fontId="7" fillId="2" borderId="1" xfId="8" applyNumberFormat="1" applyFont="1" applyFill="1" applyBorder="1" applyAlignment="1">
      <alignment horizontal="center" vertical="center" wrapText="1"/>
    </xf>
    <xf numFmtId="3" fontId="7" fillId="0" borderId="12" xfId="0" applyNumberFormat="1" applyFont="1" applyFill="1" applyBorder="1" applyAlignment="1">
      <alignment horizontal="center" vertical="center" shrinkToFit="1"/>
    </xf>
    <xf numFmtId="0" fontId="7" fillId="0" borderId="0" xfId="0" applyFont="1" applyFill="1" applyAlignment="1">
      <alignment vertical="center"/>
    </xf>
    <xf numFmtId="0" fontId="7" fillId="3" borderId="0" xfId="0" applyFont="1" applyFill="1" applyAlignment="1">
      <alignment vertical="center"/>
    </xf>
    <xf numFmtId="0" fontId="14" fillId="5" borderId="10" xfId="0" applyNumberFormat="1" applyFont="1" applyFill="1" applyBorder="1" applyAlignment="1">
      <alignment horizontal="center" vertical="center"/>
    </xf>
    <xf numFmtId="0" fontId="7" fillId="0" borderId="1" xfId="8" applyFont="1" applyFill="1" applyBorder="1" applyAlignment="1">
      <alignment horizontal="left" vertical="center" wrapText="1"/>
    </xf>
    <xf numFmtId="0" fontId="7" fillId="0" borderId="30" xfId="14" applyFont="1" applyFill="1" applyBorder="1" applyAlignment="1">
      <alignment horizontal="center" vertical="center" wrapText="1"/>
    </xf>
    <xf numFmtId="0" fontId="7" fillId="3" borderId="1" xfId="3" applyFont="1" applyFill="1" applyBorder="1" applyAlignment="1">
      <alignment horizontal="center" vertical="center" wrapText="1"/>
    </xf>
    <xf numFmtId="4" fontId="7" fillId="0" borderId="12" xfId="0" applyNumberFormat="1" applyFont="1" applyFill="1" applyBorder="1" applyAlignment="1">
      <alignment horizontal="center" vertical="center" shrinkToFit="1"/>
    </xf>
    <xf numFmtId="4" fontId="7" fillId="0" borderId="3" xfId="8" applyNumberFormat="1" applyFont="1" applyFill="1" applyBorder="1" applyAlignment="1">
      <alignment horizontal="center" vertical="center" wrapText="1"/>
    </xf>
    <xf numFmtId="4" fontId="7" fillId="0" borderId="2" xfId="8" applyNumberFormat="1" applyFont="1" applyFill="1" applyBorder="1" applyAlignment="1">
      <alignment horizontal="center" vertical="center" wrapText="1"/>
    </xf>
    <xf numFmtId="4" fontId="7" fillId="0" borderId="1" xfId="8" applyNumberFormat="1" applyFont="1" applyFill="1" applyBorder="1" applyAlignment="1">
      <alignment horizontal="center" vertical="center" wrapText="1"/>
    </xf>
    <xf numFmtId="0" fontId="7" fillId="0" borderId="27" xfId="8" applyFont="1" applyFill="1" applyBorder="1" applyAlignment="1">
      <alignment horizontal="left" vertical="center" wrapText="1"/>
    </xf>
    <xf numFmtId="0" fontId="7" fillId="0" borderId="32" xfId="14" applyFont="1" applyFill="1" applyBorder="1" applyAlignment="1">
      <alignment horizontal="center" vertical="center" wrapText="1"/>
    </xf>
    <xf numFmtId="0" fontId="7" fillId="0" borderId="27" xfId="0" applyFont="1" applyFill="1" applyBorder="1" applyAlignment="1">
      <alignment horizontal="center" vertical="center" wrapText="1"/>
    </xf>
    <xf numFmtId="0" fontId="7" fillId="3" borderId="27" xfId="3" applyFont="1" applyFill="1" applyBorder="1" applyAlignment="1">
      <alignment horizontal="center" vertical="center" wrapText="1"/>
    </xf>
    <xf numFmtId="4" fontId="7" fillId="0" borderId="25" xfId="0" applyNumberFormat="1" applyFont="1" applyFill="1" applyBorder="1" applyAlignment="1">
      <alignment horizontal="center" vertical="center" shrinkToFit="1"/>
    </xf>
    <xf numFmtId="2" fontId="12" fillId="0" borderId="33" xfId="13" applyNumberFormat="1" applyFont="1" applyFill="1" applyBorder="1" applyAlignment="1">
      <alignment horizontal="center" vertical="center" wrapText="1"/>
    </xf>
    <xf numFmtId="4" fontId="7" fillId="0" borderId="34" xfId="8" applyNumberFormat="1" applyFont="1" applyFill="1" applyBorder="1" applyAlignment="1">
      <alignment horizontal="center" vertical="center" wrapText="1"/>
    </xf>
    <xf numFmtId="4" fontId="7" fillId="0" borderId="31" xfId="8" applyNumberFormat="1" applyFont="1" applyFill="1" applyBorder="1" applyAlignment="1">
      <alignment horizontal="center" vertical="center" wrapText="1"/>
    </xf>
    <xf numFmtId="4" fontId="7" fillId="0" borderId="27" xfId="8" applyNumberFormat="1" applyFont="1" applyFill="1" applyBorder="1" applyAlignment="1">
      <alignment horizontal="center" vertical="center" wrapText="1"/>
    </xf>
    <xf numFmtId="0" fontId="7" fillId="0" borderId="0" xfId="0" applyFont="1" applyFill="1"/>
    <xf numFmtId="0" fontId="15" fillId="0" borderId="0" xfId="0" applyFont="1" applyFill="1"/>
    <xf numFmtId="0" fontId="15" fillId="3" borderId="0" xfId="0" applyFont="1" applyFill="1"/>
    <xf numFmtId="0" fontId="23" fillId="0" borderId="0" xfId="0" applyFont="1" applyFill="1"/>
    <xf numFmtId="0" fontId="27" fillId="3" borderId="10" xfId="0" applyNumberFormat="1" applyFont="1" applyFill="1" applyBorder="1" applyAlignment="1">
      <alignment horizontal="center" vertical="center" wrapText="1"/>
    </xf>
    <xf numFmtId="0" fontId="14" fillId="0" borderId="0" xfId="0" applyFont="1" applyFill="1"/>
    <xf numFmtId="0" fontId="14" fillId="0" borderId="0" xfId="0" applyFont="1"/>
    <xf numFmtId="0" fontId="5" fillId="0" borderId="1" xfId="0" applyFont="1" applyBorder="1" applyAlignment="1">
      <alignment horizontal="center" vertical="center" wrapText="1"/>
    </xf>
    <xf numFmtId="4" fontId="7" fillId="2" borderId="2" xfId="0" applyNumberFormat="1" applyFont="1" applyFill="1" applyBorder="1" applyAlignment="1">
      <alignment horizontal="center" vertical="center" wrapText="1"/>
    </xf>
    <xf numFmtId="4" fontId="7" fillId="2" borderId="1" xfId="0" applyNumberFormat="1" applyFont="1" applyFill="1" applyBorder="1" applyAlignment="1">
      <alignment horizontal="center" vertical="center" wrapText="1"/>
    </xf>
    <xf numFmtId="4" fontId="7" fillId="0" borderId="3" xfId="0" applyNumberFormat="1" applyFont="1" applyFill="1" applyBorder="1" applyAlignment="1">
      <alignment horizontal="center" vertical="center" wrapText="1"/>
    </xf>
    <xf numFmtId="4" fontId="7" fillId="0" borderId="2" xfId="0" applyNumberFormat="1" applyFont="1" applyFill="1" applyBorder="1" applyAlignment="1">
      <alignment horizontal="center" vertical="center" wrapText="1"/>
    </xf>
    <xf numFmtId="4" fontId="7" fillId="0" borderId="1" xfId="0" applyNumberFormat="1" applyFont="1" applyFill="1" applyBorder="1" applyAlignment="1">
      <alignment horizontal="center" vertical="center" wrapText="1"/>
    </xf>
    <xf numFmtId="0" fontId="5" fillId="0" borderId="0" xfId="0" applyFont="1" applyFill="1"/>
    <xf numFmtId="0" fontId="7" fillId="3" borderId="10" xfId="0" applyNumberFormat="1" applyFont="1" applyFill="1" applyBorder="1" applyAlignment="1">
      <alignment horizontal="center" vertical="center" wrapText="1"/>
    </xf>
    <xf numFmtId="0" fontId="7" fillId="0" borderId="1" xfId="0" applyFont="1" applyBorder="1" applyAlignment="1">
      <alignment horizontal="left" vertical="center" wrapText="1"/>
    </xf>
    <xf numFmtId="0" fontId="7" fillId="0" borderId="1" xfId="0" applyFont="1" applyBorder="1" applyAlignment="1">
      <alignment horizontal="center" vertical="center" wrapText="1"/>
    </xf>
    <xf numFmtId="0" fontId="7" fillId="3" borderId="1" xfId="0" applyFont="1" applyFill="1" applyBorder="1" applyAlignment="1">
      <alignment horizontal="left" vertical="center" wrapText="1"/>
    </xf>
    <xf numFmtId="0" fontId="7" fillId="3" borderId="1" xfId="0" applyFont="1" applyFill="1" applyBorder="1" applyAlignment="1">
      <alignment horizontal="center" vertical="center" wrapText="1"/>
    </xf>
    <xf numFmtId="4" fontId="7" fillId="0" borderId="12" xfId="0" applyNumberFormat="1" applyFont="1" applyFill="1" applyBorder="1" applyAlignment="1">
      <alignment horizontal="center" vertical="center" wrapText="1"/>
    </xf>
    <xf numFmtId="0" fontId="7" fillId="3" borderId="11" xfId="0" applyFont="1" applyFill="1" applyBorder="1" applyAlignment="1">
      <alignment horizontal="center" vertical="center" wrapText="1"/>
    </xf>
    <xf numFmtId="0" fontId="7" fillId="3" borderId="0" xfId="0" applyFont="1" applyFill="1"/>
    <xf numFmtId="49" fontId="7" fillId="3" borderId="2"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1" xfId="0" applyFont="1" applyFill="1" applyBorder="1" applyAlignment="1">
      <alignment horizontal="left" vertical="center" wrapText="1"/>
    </xf>
    <xf numFmtId="49" fontId="7" fillId="0" borderId="2" xfId="0" applyNumberFormat="1" applyFont="1" applyFill="1" applyBorder="1" applyAlignment="1">
      <alignment horizontal="center" vertical="center" wrapText="1"/>
    </xf>
    <xf numFmtId="165" fontId="7" fillId="3" borderId="2" xfId="2" applyNumberFormat="1" applyFont="1" applyFill="1" applyBorder="1" applyAlignment="1" applyProtection="1">
      <alignment horizontal="center" vertical="center" wrapText="1"/>
    </xf>
    <xf numFmtId="165" fontId="7" fillId="3" borderId="1" xfId="2" applyNumberFormat="1" applyFont="1" applyFill="1" applyBorder="1" applyAlignment="1" applyProtection="1">
      <alignment horizontal="center" vertical="center" wrapText="1"/>
    </xf>
    <xf numFmtId="165" fontId="7" fillId="3" borderId="3" xfId="5" applyNumberFormat="1" applyFont="1" applyFill="1" applyBorder="1" applyAlignment="1">
      <alignment horizontal="center" vertical="center" wrapText="1"/>
    </xf>
    <xf numFmtId="0" fontId="7" fillId="3" borderId="4" xfId="0" applyNumberFormat="1" applyFont="1" applyFill="1" applyBorder="1" applyAlignment="1">
      <alignment horizontal="center" vertical="center" wrapText="1"/>
    </xf>
    <xf numFmtId="0" fontId="7" fillId="3" borderId="6" xfId="0" applyNumberFormat="1" applyFont="1" applyFill="1" applyBorder="1" applyAlignment="1">
      <alignment horizontal="center" vertical="center" wrapText="1"/>
    </xf>
    <xf numFmtId="0" fontId="7" fillId="3" borderId="8" xfId="0" applyNumberFormat="1" applyFont="1" applyFill="1" applyBorder="1" applyAlignment="1">
      <alignment horizontal="center" vertical="center" wrapText="1"/>
    </xf>
    <xf numFmtId="0" fontId="23" fillId="0" borderId="0" xfId="0" applyFont="1" applyFill="1" applyAlignment="1">
      <alignment horizontal="right" vertical="top"/>
    </xf>
    <xf numFmtId="4" fontId="23" fillId="0" borderId="0" xfId="0" applyNumberFormat="1" applyFont="1" applyFill="1"/>
    <xf numFmtId="0" fontId="24" fillId="0" borderId="0" xfId="0" applyFont="1" applyFill="1" applyAlignment="1">
      <alignment vertical="top"/>
    </xf>
    <xf numFmtId="0" fontId="45" fillId="0" borderId="0" xfId="0" applyFont="1" applyFill="1"/>
    <xf numFmtId="0" fontId="7" fillId="3" borderId="1" xfId="0" applyFont="1" applyFill="1" applyBorder="1" applyAlignment="1">
      <alignment horizontal="center" vertical="center"/>
    </xf>
    <xf numFmtId="4" fontId="7" fillId="3" borderId="13" xfId="0" applyNumberFormat="1" applyFont="1" applyFill="1" applyBorder="1" applyAlignment="1">
      <alignment horizontal="center" vertical="center" wrapText="1"/>
    </xf>
    <xf numFmtId="4" fontId="7" fillId="2" borderId="14" xfId="0" applyNumberFormat="1" applyFont="1" applyFill="1" applyBorder="1" applyAlignment="1">
      <alignment horizontal="center" vertical="center"/>
    </xf>
    <xf numFmtId="49" fontId="20" fillId="3" borderId="2" xfId="0" applyNumberFormat="1" applyFont="1" applyFill="1" applyBorder="1" applyAlignment="1">
      <alignment horizontal="center" vertical="center"/>
    </xf>
    <xf numFmtId="0" fontId="20" fillId="3" borderId="1" xfId="0" applyFont="1" applyFill="1" applyBorder="1" applyAlignment="1">
      <alignment horizontal="right" vertical="center" wrapText="1"/>
    </xf>
    <xf numFmtId="0" fontId="20" fillId="3" borderId="1" xfId="0" applyFont="1" applyFill="1" applyBorder="1" applyAlignment="1">
      <alignment horizontal="center" vertical="center" wrapText="1"/>
    </xf>
    <xf numFmtId="4" fontId="20" fillId="0" borderId="12" xfId="0" applyNumberFormat="1" applyFont="1" applyFill="1" applyBorder="1" applyAlignment="1">
      <alignment horizontal="center" vertical="center" wrapText="1"/>
    </xf>
    <xf numFmtId="0" fontId="7" fillId="0" borderId="1" xfId="0" applyFont="1" applyBorder="1" applyAlignment="1">
      <alignment horizontal="center" vertical="center"/>
    </xf>
    <xf numFmtId="0" fontId="5" fillId="0" borderId="11" xfId="0" applyFont="1" applyFill="1" applyBorder="1" applyAlignment="1">
      <alignment horizontal="center" vertical="center" wrapText="1"/>
    </xf>
    <xf numFmtId="0" fontId="23" fillId="0" borderId="0" xfId="0" applyFont="1" applyAlignment="1">
      <alignment horizontal="right" vertical="top"/>
    </xf>
    <xf numFmtId="0" fontId="7" fillId="3" borderId="2" xfId="0" applyNumberFormat="1" applyFont="1" applyFill="1" applyBorder="1" applyAlignment="1">
      <alignment horizontal="center" vertical="center" wrapText="1"/>
    </xf>
    <xf numFmtId="0" fontId="7" fillId="3" borderId="1" xfId="0" applyNumberFormat="1" applyFont="1" applyFill="1" applyBorder="1" applyAlignment="1">
      <alignment horizontal="center" vertical="center" wrapText="1"/>
    </xf>
    <xf numFmtId="0" fontId="7" fillId="3" borderId="3" xfId="0" applyNumberFormat="1" applyFont="1" applyFill="1" applyBorder="1" applyAlignment="1">
      <alignment horizontal="center" vertical="center" wrapText="1"/>
    </xf>
    <xf numFmtId="0" fontId="20" fillId="3" borderId="11" xfId="0" applyFont="1" applyFill="1" applyBorder="1" applyAlignment="1">
      <alignment horizontal="center" vertical="center" wrapText="1"/>
    </xf>
    <xf numFmtId="49" fontId="7" fillId="3" borderId="31" xfId="0" applyNumberFormat="1" applyFont="1" applyFill="1" applyBorder="1" applyAlignment="1">
      <alignment horizontal="center" vertical="center" wrapText="1"/>
    </xf>
    <xf numFmtId="0" fontId="7" fillId="3" borderId="26" xfId="0" applyNumberFormat="1" applyFont="1" applyFill="1" applyBorder="1" applyAlignment="1">
      <alignment horizontal="center" vertical="center" wrapText="1"/>
    </xf>
    <xf numFmtId="0" fontId="7" fillId="3" borderId="27" xfId="0" applyFont="1" applyFill="1" applyBorder="1" applyAlignment="1">
      <alignment horizontal="center" vertical="center" wrapText="1"/>
    </xf>
    <xf numFmtId="4" fontId="7" fillId="2" borderId="27" xfId="0" applyNumberFormat="1" applyFont="1" applyFill="1" applyBorder="1" applyAlignment="1">
      <alignment horizontal="center" vertical="center" wrapText="1"/>
    </xf>
    <xf numFmtId="0" fontId="7" fillId="0" borderId="1" xfId="0" applyFont="1" applyFill="1" applyBorder="1" applyAlignment="1">
      <alignment vertical="center" wrapText="1"/>
    </xf>
    <xf numFmtId="49" fontId="7" fillId="3" borderId="10" xfId="0" applyNumberFormat="1" applyFont="1" applyFill="1" applyBorder="1" applyAlignment="1">
      <alignment horizontal="center" vertical="center" wrapText="1"/>
    </xf>
    <xf numFmtId="0" fontId="5" fillId="3" borderId="11" xfId="0" applyFont="1" applyFill="1" applyBorder="1" applyAlignment="1">
      <alignment horizontal="center" vertical="center" wrapText="1"/>
    </xf>
    <xf numFmtId="0" fontId="23" fillId="0" borderId="0" xfId="0" applyFont="1" applyFill="1" applyBorder="1" applyAlignment="1">
      <alignment horizontal="left" vertical="top" wrapText="1" indent="1"/>
    </xf>
    <xf numFmtId="0" fontId="5" fillId="3" borderId="1" xfId="0" applyFont="1" applyFill="1" applyBorder="1" applyAlignment="1">
      <alignment horizontal="center" vertical="center" wrapText="1"/>
    </xf>
    <xf numFmtId="0" fontId="27" fillId="3" borderId="28" xfId="0" applyFont="1" applyFill="1" applyBorder="1" applyAlignment="1">
      <alignment vertical="center" wrapText="1"/>
    </xf>
    <xf numFmtId="0" fontId="5" fillId="3" borderId="11" xfId="8" applyFont="1" applyFill="1" applyBorder="1" applyAlignment="1">
      <alignment horizontal="center" vertical="center" wrapText="1"/>
    </xf>
    <xf numFmtId="0" fontId="5" fillId="3" borderId="28" xfId="8" applyFont="1" applyFill="1" applyBorder="1" applyAlignment="1">
      <alignment horizontal="center" vertical="center" wrapText="1"/>
    </xf>
    <xf numFmtId="0" fontId="14" fillId="6" borderId="21" xfId="0" applyNumberFormat="1" applyFont="1" applyFill="1" applyBorder="1" applyAlignment="1">
      <alignment horizontal="center" vertical="center"/>
    </xf>
    <xf numFmtId="49" fontId="23" fillId="6" borderId="42" xfId="0" applyNumberFormat="1" applyFont="1" applyFill="1" applyBorder="1" applyAlignment="1">
      <alignment horizontal="center" vertical="center"/>
    </xf>
    <xf numFmtId="0" fontId="14" fillId="6" borderId="19" xfId="0" applyFont="1" applyFill="1" applyBorder="1" applyAlignment="1">
      <alignment horizontal="left" vertical="center" wrapText="1"/>
    </xf>
    <xf numFmtId="0" fontId="14" fillId="6" borderId="19" xfId="0" applyFont="1" applyFill="1" applyBorder="1" applyAlignment="1">
      <alignment horizontal="center" vertical="center" wrapText="1"/>
    </xf>
    <xf numFmtId="4" fontId="14" fillId="6" borderId="43" xfId="0" applyNumberFormat="1" applyFont="1" applyFill="1" applyBorder="1" applyAlignment="1">
      <alignment horizontal="center" vertical="center" wrapText="1"/>
    </xf>
    <xf numFmtId="4" fontId="14" fillId="6" borderId="21" xfId="0" applyNumberFormat="1" applyFont="1" applyFill="1" applyBorder="1" applyAlignment="1">
      <alignment horizontal="center" vertical="center" wrapText="1"/>
    </xf>
    <xf numFmtId="4" fontId="14" fillId="6" borderId="19" xfId="0" applyNumberFormat="1" applyFont="1" applyFill="1" applyBorder="1" applyAlignment="1">
      <alignment horizontal="center" vertical="center" wrapText="1"/>
    </xf>
    <xf numFmtId="4" fontId="14" fillId="6" borderId="22" xfId="0" applyNumberFormat="1" applyFont="1" applyFill="1" applyBorder="1" applyAlignment="1">
      <alignment horizontal="center" vertical="center" wrapText="1"/>
    </xf>
    <xf numFmtId="0" fontId="14" fillId="6" borderId="23" xfId="0" applyFont="1" applyFill="1" applyBorder="1" applyAlignment="1">
      <alignment horizontal="center" vertical="center" wrapText="1"/>
    </xf>
    <xf numFmtId="0" fontId="5" fillId="0" borderId="0" xfId="0" applyFont="1" applyFill="1" applyBorder="1" applyAlignment="1">
      <alignment vertical="center"/>
    </xf>
    <xf numFmtId="0" fontId="15" fillId="4" borderId="36" xfId="0" applyNumberFormat="1" applyFont="1" applyFill="1" applyBorder="1" applyAlignment="1">
      <alignment horizontal="center" vertical="center"/>
    </xf>
    <xf numFmtId="49" fontId="5" fillId="4" borderId="35" xfId="0" applyNumberFormat="1" applyFont="1" applyFill="1" applyBorder="1" applyAlignment="1">
      <alignment horizontal="center" vertical="center"/>
    </xf>
    <xf numFmtId="0" fontId="13" fillId="4" borderId="37" xfId="0" applyFont="1" applyFill="1" applyBorder="1" applyAlignment="1">
      <alignment horizontal="right" vertical="center" wrapText="1" indent="1"/>
    </xf>
    <xf numFmtId="0" fontId="16" fillId="4" borderId="37" xfId="0" applyFont="1" applyFill="1" applyBorder="1" applyAlignment="1">
      <alignment horizontal="right" vertical="center" wrapText="1" indent="1"/>
    </xf>
    <xf numFmtId="0" fontId="16" fillId="4" borderId="37" xfId="0" applyFont="1" applyFill="1" applyBorder="1" applyAlignment="1">
      <alignment horizontal="center" vertical="center" wrapText="1"/>
    </xf>
    <xf numFmtId="2" fontId="16" fillId="4" borderId="38" xfId="0" applyNumberFormat="1" applyFont="1" applyFill="1" applyBorder="1" applyAlignment="1">
      <alignment horizontal="center" vertical="center" wrapText="1"/>
    </xf>
    <xf numFmtId="4" fontId="16" fillId="4" borderId="36" xfId="0" applyNumberFormat="1" applyFont="1" applyFill="1" applyBorder="1" applyAlignment="1">
      <alignment horizontal="center" vertical="center" wrapText="1"/>
    </xf>
    <xf numFmtId="4" fontId="16" fillId="4" borderId="37" xfId="0" applyNumberFormat="1" applyFont="1" applyFill="1" applyBorder="1" applyAlignment="1">
      <alignment horizontal="center" vertical="center" wrapText="1"/>
    </xf>
    <xf numFmtId="4" fontId="16" fillId="4" borderId="39" xfId="0" applyNumberFormat="1" applyFont="1" applyFill="1" applyBorder="1" applyAlignment="1">
      <alignment horizontal="center" vertical="center" wrapText="1"/>
    </xf>
    <xf numFmtId="4" fontId="16" fillId="4" borderId="40" xfId="0" applyNumberFormat="1" applyFont="1" applyFill="1" applyBorder="1" applyAlignment="1">
      <alignment horizontal="center" vertical="center" wrapText="1"/>
    </xf>
    <xf numFmtId="0" fontId="15" fillId="4" borderId="44" xfId="0" applyFont="1" applyFill="1" applyBorder="1" applyAlignment="1">
      <alignment horizontal="center" vertical="center" wrapText="1"/>
    </xf>
    <xf numFmtId="0" fontId="7" fillId="0" borderId="10" xfId="0" applyNumberFormat="1" applyFont="1" applyFill="1" applyBorder="1" applyAlignment="1">
      <alignment horizontal="center" vertical="center" wrapText="1"/>
    </xf>
    <xf numFmtId="4" fontId="7" fillId="0" borderId="13" xfId="0" applyNumberFormat="1" applyFont="1" applyFill="1" applyBorder="1" applyAlignment="1">
      <alignment horizontal="center" vertical="center" wrapText="1"/>
    </xf>
    <xf numFmtId="4" fontId="7" fillId="2" borderId="14" xfId="0" applyNumberFormat="1" applyFont="1" applyFill="1" applyBorder="1" applyAlignment="1">
      <alignment horizontal="center" vertical="center" wrapText="1"/>
    </xf>
    <xf numFmtId="4" fontId="5" fillId="7" borderId="12" xfId="0" applyNumberFormat="1" applyFont="1" applyFill="1" applyBorder="1" applyAlignment="1">
      <alignment horizontal="center" vertical="center" wrapText="1"/>
    </xf>
    <xf numFmtId="4" fontId="7" fillId="7" borderId="16" xfId="0" applyNumberFormat="1" applyFont="1" applyFill="1" applyBorder="1" applyAlignment="1">
      <alignment horizontal="center" vertical="center" wrapText="1"/>
    </xf>
    <xf numFmtId="0" fontId="52" fillId="0" borderId="11" xfId="21" applyFont="1" applyFill="1" applyBorder="1" applyAlignment="1">
      <alignment horizontal="center" vertical="center" wrapText="1"/>
    </xf>
    <xf numFmtId="0" fontId="12" fillId="0" borderId="0" xfId="0" applyFont="1" applyAlignment="1">
      <alignment horizontal="left" vertical="center" wrapText="1"/>
    </xf>
    <xf numFmtId="0" fontId="14" fillId="0" borderId="0" xfId="0" applyFont="1" applyFill="1" applyBorder="1" applyAlignment="1">
      <alignment horizontal="left" vertical="top" wrapText="1" indent="1"/>
    </xf>
    <xf numFmtId="0" fontId="34" fillId="0" borderId="0" xfId="0" applyFont="1" applyFill="1" applyBorder="1" applyAlignment="1" applyProtection="1">
      <alignment horizontal="left" vertical="top" wrapText="1" indent="1"/>
    </xf>
    <xf numFmtId="0" fontId="23" fillId="0" borderId="0" xfId="0" applyFont="1" applyFill="1" applyBorder="1" applyAlignment="1">
      <alignment horizontal="left" vertical="top" wrapText="1" indent="1"/>
    </xf>
    <xf numFmtId="0" fontId="5" fillId="3" borderId="21" xfId="0" applyNumberFormat="1" applyFont="1" applyFill="1" applyBorder="1" applyAlignment="1">
      <alignment horizontal="center" vertical="center" wrapText="1"/>
    </xf>
    <xf numFmtId="0" fontId="5" fillId="3" borderId="2" xfId="0" applyNumberFormat="1" applyFont="1" applyFill="1" applyBorder="1" applyAlignment="1">
      <alignment horizontal="center" vertical="center" wrapText="1"/>
    </xf>
    <xf numFmtId="49" fontId="7" fillId="3" borderId="18" xfId="0" applyNumberFormat="1" applyFont="1" applyFill="1" applyBorder="1" applyAlignment="1">
      <alignment horizontal="center" vertical="center" wrapText="1"/>
    </xf>
    <xf numFmtId="49" fontId="7" fillId="3" borderId="14" xfId="0" applyNumberFormat="1" applyFont="1" applyFill="1" applyBorder="1" applyAlignment="1">
      <alignment horizontal="center" vertical="center" wrapText="1"/>
    </xf>
    <xf numFmtId="0" fontId="12" fillId="0" borderId="0" xfId="0" applyFont="1" applyAlignment="1">
      <alignment horizontal="left" vertical="center"/>
    </xf>
    <xf numFmtId="0" fontId="7" fillId="3" borderId="28" xfId="0" applyFont="1" applyFill="1" applyBorder="1" applyAlignment="1">
      <alignment horizontal="center" vertical="center" wrapText="1"/>
    </xf>
    <xf numFmtId="0" fontId="7" fillId="3" borderId="41" xfId="0" applyFont="1" applyFill="1" applyBorder="1" applyAlignment="1">
      <alignment horizontal="center" vertical="center" wrapText="1"/>
    </xf>
    <xf numFmtId="0" fontId="23" fillId="0" borderId="0" xfId="0" quotePrefix="1" applyFont="1" applyFill="1" applyBorder="1" applyAlignment="1">
      <alignment horizontal="left" vertical="top" wrapText="1" indent="1"/>
    </xf>
    <xf numFmtId="0" fontId="34" fillId="0" borderId="0" xfId="0" quotePrefix="1" applyFont="1" applyFill="1" applyBorder="1" applyAlignment="1">
      <alignment horizontal="left" vertical="top" wrapText="1" indent="1"/>
    </xf>
    <xf numFmtId="49" fontId="14" fillId="0" borderId="0" xfId="0" applyNumberFormat="1" applyFont="1" applyFill="1" applyAlignment="1">
      <alignment horizontal="left" vertical="top" wrapText="1" indent="1"/>
    </xf>
    <xf numFmtId="2" fontId="22" fillId="0" borderId="0" xfId="2" applyNumberFormat="1" applyFont="1" applyFill="1" applyBorder="1" applyAlignment="1" applyProtection="1">
      <alignment horizontal="center" vertical="center" wrapText="1"/>
    </xf>
    <xf numFmtId="0" fontId="5" fillId="3" borderId="19" xfId="0" applyFont="1" applyFill="1" applyBorder="1" applyAlignment="1">
      <alignment horizontal="center" vertical="center" wrapText="1"/>
    </xf>
    <xf numFmtId="0" fontId="5" fillId="3" borderId="1" xfId="0" applyFont="1" applyFill="1" applyBorder="1" applyAlignment="1">
      <alignment horizontal="center" vertical="center" wrapText="1"/>
    </xf>
    <xf numFmtId="2" fontId="5" fillId="3" borderId="20" xfId="0" applyNumberFormat="1" applyFont="1" applyFill="1" applyBorder="1" applyAlignment="1">
      <alignment horizontal="center" vertical="center" wrapText="1"/>
    </xf>
    <xf numFmtId="2" fontId="5" fillId="3" borderId="17" xfId="0" applyNumberFormat="1" applyFont="1" applyFill="1" applyBorder="1" applyAlignment="1">
      <alignment horizontal="center" vertical="center" wrapText="1"/>
    </xf>
    <xf numFmtId="165" fontId="5" fillId="3" borderId="21" xfId="10" applyNumberFormat="1" applyFont="1" applyFill="1" applyBorder="1" applyAlignment="1">
      <alignment horizontal="center" vertical="center" wrapText="1"/>
    </xf>
    <xf numFmtId="165" fontId="5" fillId="3" borderId="19" xfId="10" applyNumberFormat="1" applyFont="1" applyFill="1" applyBorder="1" applyAlignment="1">
      <alignment horizontal="center" vertical="center" wrapText="1"/>
    </xf>
    <xf numFmtId="165" fontId="5" fillId="3" borderId="22" xfId="10" applyNumberFormat="1" applyFont="1" applyFill="1" applyBorder="1" applyAlignment="1">
      <alignment horizontal="center" vertical="center" wrapText="1"/>
    </xf>
    <xf numFmtId="0" fontId="5" fillId="3" borderId="23" xfId="0" applyFont="1" applyFill="1" applyBorder="1" applyAlignment="1">
      <alignment horizontal="center" vertical="center" wrapText="1"/>
    </xf>
    <xf numFmtId="0" fontId="5" fillId="3" borderId="11" xfId="0" applyFont="1" applyFill="1" applyBorder="1" applyAlignment="1">
      <alignment horizontal="center" vertical="center" wrapText="1"/>
    </xf>
    <xf numFmtId="49" fontId="22" fillId="0" borderId="0" xfId="0" applyNumberFormat="1" applyFont="1" applyFill="1" applyAlignment="1">
      <alignment horizontal="center" vertical="center" wrapText="1"/>
    </xf>
    <xf numFmtId="0" fontId="5" fillId="0" borderId="24" xfId="0" quotePrefix="1" applyFont="1" applyFill="1" applyBorder="1" applyAlignment="1">
      <alignment horizontal="left" vertical="center" wrapText="1"/>
    </xf>
    <xf numFmtId="0" fontId="5" fillId="0" borderId="0" xfId="0" quotePrefix="1" applyFont="1" applyFill="1" applyBorder="1" applyAlignment="1">
      <alignment horizontal="left" vertical="center" wrapText="1"/>
    </xf>
    <xf numFmtId="0" fontId="5" fillId="3" borderId="18" xfId="0" applyFont="1" applyFill="1" applyBorder="1" applyAlignment="1">
      <alignment horizontal="center" vertical="center" wrapText="1"/>
    </xf>
    <xf numFmtId="0" fontId="5" fillId="3" borderId="14" xfId="0" applyFont="1" applyFill="1" applyBorder="1" applyAlignment="1">
      <alignment horizontal="center" vertical="center" wrapText="1"/>
    </xf>
    <xf numFmtId="0" fontId="14" fillId="0" borderId="0" xfId="0" applyFont="1" applyFill="1" applyAlignment="1">
      <alignment horizontal="left" vertical="top" wrapText="1" indent="1"/>
    </xf>
    <xf numFmtId="0" fontId="14" fillId="0" borderId="0" xfId="3" applyFont="1" applyFill="1" applyBorder="1" applyAlignment="1">
      <alignment horizontal="left" vertical="top" wrapText="1" indent="1"/>
    </xf>
  </cellXfs>
  <cellStyles count="36">
    <cellStyle name="Денежный" xfId="1" builtinId="4"/>
    <cellStyle name="Денежный 2" xfId="2"/>
    <cellStyle name="Денежный 2 2" xfId="22"/>
    <cellStyle name="Денежный 3" xfId="15"/>
    <cellStyle name="Обычный" xfId="0" builtinId="0"/>
    <cellStyle name="Обычный 12 6" xfId="3"/>
    <cellStyle name="Обычный 12 6 2" xfId="16"/>
    <cellStyle name="Обычный 18" xfId="4"/>
    <cellStyle name="Обычный 18 2" xfId="17"/>
    <cellStyle name="Обычный 18 3" xfId="23"/>
    <cellStyle name="Обычный 2" xfId="5"/>
    <cellStyle name="Обычный 2 13 2" xfId="6"/>
    <cellStyle name="Обычный 2 2" xfId="7"/>
    <cellStyle name="Обычный 2 2 2" xfId="24"/>
    <cellStyle name="Обычный 2 2 47" xfId="18"/>
    <cellStyle name="Обычный 2 3" xfId="8"/>
    <cellStyle name="Обычный 2 3 2" xfId="19"/>
    <cellStyle name="Обычный 2 3 3" xfId="25"/>
    <cellStyle name="Обычный 22 2" xfId="13"/>
    <cellStyle name="Обычный 3" xfId="9"/>
    <cellStyle name="Обычный 3 2" xfId="27"/>
    <cellStyle name="Обычный 3 3" xfId="26"/>
    <cellStyle name="Обычный 3 7" xfId="28"/>
    <cellStyle name="Обычный 4" xfId="14"/>
    <cellStyle name="Обычный 4 2" xfId="29"/>
    <cellStyle name="Обычный 5" xfId="30"/>
    <cellStyle name="Обычный 6" xfId="21"/>
    <cellStyle name="Обычный_ПОЛЫ 1" xfId="10"/>
    <cellStyle name="Финансовый 11" xfId="11"/>
    <cellStyle name="Финансовый 11 2" xfId="31"/>
    <cellStyle name="Финансовый 2" xfId="12"/>
    <cellStyle name="Финансовый 2 2" xfId="20"/>
    <cellStyle name="Финансовый 2 3" xfId="32"/>
    <cellStyle name="Финансовый 3" xfId="33"/>
    <cellStyle name="Финансовый 3 2" xfId="34"/>
    <cellStyle name="Финансовый 4" xfId="35"/>
  </cellStyles>
  <dxfs count="0"/>
  <tableStyles count="0" defaultTableStyle="TableStyleMedium2" defaultPivotStyle="PivotStyleLight16"/>
  <colors>
    <mruColors>
      <color rgb="FFFF0066"/>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121227</xdr:colOff>
      <xdr:row>147</xdr:row>
      <xdr:rowOff>34636</xdr:rowOff>
    </xdr:from>
    <xdr:to>
      <xdr:col>2</xdr:col>
      <xdr:colOff>5374720</xdr:colOff>
      <xdr:row>154</xdr:row>
      <xdr:rowOff>72592</xdr:rowOff>
    </xdr:to>
    <xdr:sp macro="" textlink="">
      <xdr:nvSpPr>
        <xdr:cNvPr id="3" name="TextBox 2"/>
        <xdr:cNvSpPr txBox="1">
          <a:spLocks noChangeArrowheads="1"/>
        </xdr:cNvSpPr>
      </xdr:nvSpPr>
      <xdr:spPr bwMode="auto">
        <a:xfrm>
          <a:off x="940377" y="94227361"/>
          <a:ext cx="6082168" cy="2047731"/>
        </a:xfrm>
        <a:prstGeom prst="rect">
          <a:avLst/>
        </a:prstGeom>
        <a:solidFill>
          <a:srgbClr val="FFFFFF"/>
        </a:solidFill>
        <a:ln w="9525">
          <a:noFill/>
          <a:miter lim="800000"/>
          <a:headEnd/>
          <a:tailEnd/>
        </a:ln>
      </xdr:spPr>
      <xdr:txBody>
        <a:bodyPr vertOverflow="clip" wrap="square" lIns="91440" tIns="45720" rIns="91440" bIns="45720" anchor="ctr" upright="1"/>
        <a:lstStyle/>
        <a:p>
          <a:pPr algn="l" rtl="0">
            <a:lnSpc>
              <a:spcPts val="1300"/>
            </a:lnSpc>
            <a:defRPr sz="1000"/>
          </a:pPr>
          <a:r>
            <a:rPr lang="ru-RU" sz="1300" b="0" i="0" strike="noStrike">
              <a:solidFill>
                <a:srgbClr val="000000"/>
              </a:solidFill>
              <a:latin typeface="Times New Roman"/>
              <a:cs typeface="Times New Roman"/>
            </a:rPr>
            <a:t>Руководитель организации:</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______________________       _________________   / ________________________ /</a:t>
          </a:r>
        </a:p>
        <a:p>
          <a:pPr algn="l" rtl="0">
            <a:lnSpc>
              <a:spcPts val="1300"/>
            </a:lnSpc>
            <a:defRPr sz="1000"/>
          </a:pP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должность</a:t>
          </a:r>
          <a:r>
            <a:rPr lang="ru-RU" sz="1050" b="0" i="0" strike="noStrike" baseline="0">
              <a:solidFill>
                <a:srgbClr val="000000"/>
              </a:solidFill>
              <a:latin typeface="Times New Roman"/>
              <a:cs typeface="Times New Roman"/>
            </a:rPr>
            <a:t>                                            </a:t>
          </a:r>
          <a:r>
            <a:rPr lang="ru-RU" sz="1050" b="0" i="0" strike="noStrike">
              <a:solidFill>
                <a:srgbClr val="000000"/>
              </a:solidFill>
              <a:latin typeface="Times New Roman"/>
              <a:cs typeface="Times New Roman"/>
            </a:rPr>
            <a:t>подпись                                     расшифровка</a:t>
          </a:r>
        </a:p>
        <a:p>
          <a:pPr algn="l" rtl="0">
            <a:lnSpc>
              <a:spcPts val="1300"/>
            </a:lnSpc>
            <a:defRPr sz="1000"/>
          </a:pPr>
          <a:r>
            <a:rPr lang="ru-RU" sz="1200" b="0" i="0" strike="noStrike">
              <a:solidFill>
                <a:srgbClr val="000000"/>
              </a:solidFill>
              <a:latin typeface="Times New Roman"/>
              <a:cs typeface="Times New Roman"/>
            </a:rPr>
            <a:t>		М.П.</a:t>
          </a: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endParaRPr lang="ru-RU" sz="1200" b="0" i="0" strike="noStrike">
            <a:solidFill>
              <a:srgbClr val="000000"/>
            </a:solidFill>
            <a:latin typeface="Times New Roman"/>
            <a:cs typeface="Times New Roman"/>
          </a:endParaRPr>
        </a:p>
        <a:p>
          <a:pPr algn="l" rtl="0">
            <a:lnSpc>
              <a:spcPts val="1300"/>
            </a:lnSpc>
            <a:defRPr sz="1000"/>
          </a:pPr>
          <a:r>
            <a:rPr lang="ru-RU" sz="1300" b="0" i="0" strike="noStrike">
              <a:solidFill>
                <a:srgbClr val="000000"/>
              </a:solidFill>
              <a:latin typeface="Times New Roman"/>
              <a:cs typeface="Times New Roman"/>
            </a:rPr>
            <a:t>Исполнитель:</a:t>
          </a:r>
        </a:p>
        <a:p>
          <a:pPr algn="l" rtl="0">
            <a:lnSpc>
              <a:spcPts val="1300"/>
            </a:lnSpc>
            <a:defRPr sz="1000"/>
          </a:pPr>
          <a:endParaRPr lang="ru-RU" sz="1200" b="0" i="0" strike="noStrike">
            <a:solidFill>
              <a:srgbClr val="000000"/>
            </a:solidFill>
            <a:latin typeface="Times New Roman" pitchFamily="18" charset="0"/>
            <a:cs typeface="Times New Roman" pitchFamily="18" charset="0"/>
          </a:endParaRPr>
        </a:p>
        <a:p>
          <a:pPr rtl="0"/>
          <a:r>
            <a:rPr lang="ru-RU" sz="1300" b="0" i="0">
              <a:effectLst/>
              <a:latin typeface="Times New Roman" pitchFamily="18" charset="0"/>
              <a:ea typeface="+mn-ea"/>
              <a:cs typeface="Times New Roman" pitchFamily="18" charset="0"/>
            </a:rPr>
            <a:t>______________________       / ________________  /          ___________________</a:t>
          </a:r>
          <a:endParaRPr lang="ru-RU" sz="1300">
            <a:effectLst/>
            <a:latin typeface="Times New Roman" pitchFamily="18" charset="0"/>
            <a:cs typeface="Times New Roman" pitchFamily="18" charset="0"/>
          </a:endParaRPr>
        </a:p>
        <a:p>
          <a:pPr rtl="0"/>
          <a:r>
            <a:rPr lang="ru-RU" sz="1200" b="0" i="0">
              <a:effectLst/>
              <a:latin typeface="Times New Roman" pitchFamily="18" charset="0"/>
              <a:ea typeface="+mn-ea"/>
              <a:cs typeface="Times New Roman" pitchFamily="18" charset="0"/>
            </a:rPr>
            <a:t>             </a:t>
          </a:r>
          <a:r>
            <a:rPr lang="ru-RU" sz="1050" b="0" i="0">
              <a:effectLst/>
              <a:latin typeface="Times New Roman" pitchFamily="18" charset="0"/>
              <a:ea typeface="+mn-ea"/>
              <a:cs typeface="Times New Roman" pitchFamily="18" charset="0"/>
            </a:rPr>
            <a:t>должность                                         расшифровка                                        конт. тел.</a:t>
          </a:r>
          <a:endParaRPr lang="ru-RU" sz="1050">
            <a:effectLst/>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pageSetUpPr fitToPage="1"/>
  </sheetPr>
  <dimension ref="A1:AE176"/>
  <sheetViews>
    <sheetView tabSelected="1" view="pageBreakPreview" topLeftCell="A13" zoomScale="55" zoomScaleNormal="55" zoomScaleSheetLayoutView="55" workbookViewId="0">
      <selection activeCell="L17" sqref="L17"/>
    </sheetView>
  </sheetViews>
  <sheetFormatPr defaultRowHeight="15" outlineLevelRow="1" x14ac:dyDescent="0.25"/>
  <cols>
    <col min="1" max="1" width="12.28515625" style="6" customWidth="1"/>
    <col min="2" max="2" width="12.42578125" style="152" customWidth="1"/>
    <col min="3" max="3" width="83.7109375" style="1" customWidth="1"/>
    <col min="4" max="4" width="37" style="1" customWidth="1"/>
    <col min="5" max="5" width="31" style="1" customWidth="1"/>
    <col min="6" max="6" width="11.7109375" style="1" customWidth="1"/>
    <col min="7" max="8" width="16.28515625" style="3" customWidth="1"/>
    <col min="9" max="10" width="20.140625" style="1" customWidth="1"/>
    <col min="11" max="11" width="20.140625" style="2" customWidth="1"/>
    <col min="12" max="14" width="21.7109375" style="2" customWidth="1"/>
    <col min="15" max="15" width="35.85546875" style="1" customWidth="1"/>
    <col min="16" max="16" width="14" style="5" customWidth="1"/>
    <col min="17" max="18" width="9.140625" style="5"/>
    <col min="19" max="19" width="12.42578125" style="5" bestFit="1" customWidth="1"/>
    <col min="20" max="26" width="9.140625" style="5"/>
    <col min="27" max="16384" width="9.140625" style="1"/>
  </cols>
  <sheetData>
    <row r="1" spans="1:28" ht="31.5" customHeight="1" x14ac:dyDescent="0.25">
      <c r="A1" s="99" t="s">
        <v>96</v>
      </c>
      <c r="B1" s="100"/>
      <c r="C1" s="101"/>
      <c r="D1" s="8"/>
      <c r="E1" s="8"/>
      <c r="F1" s="8"/>
    </row>
    <row r="2" spans="1:28" ht="15" customHeight="1" x14ac:dyDescent="0.25">
      <c r="A2" s="102"/>
      <c r="B2" s="103"/>
      <c r="C2" s="104"/>
      <c r="D2" s="8"/>
      <c r="E2" s="8"/>
      <c r="F2" s="8"/>
    </row>
    <row r="3" spans="1:28" ht="28.5" customHeight="1" x14ac:dyDescent="0.25">
      <c r="A3" s="99" t="s">
        <v>97</v>
      </c>
      <c r="B3" s="105"/>
      <c r="C3" s="106"/>
      <c r="D3" s="8"/>
      <c r="E3" s="8"/>
      <c r="F3" s="8"/>
      <c r="G3" s="20"/>
      <c r="H3" s="20"/>
      <c r="I3" s="5"/>
      <c r="J3" s="5"/>
      <c r="K3" s="21"/>
    </row>
    <row r="4" spans="1:28" ht="15" customHeight="1" x14ac:dyDescent="0.25">
      <c r="A4" s="102"/>
      <c r="B4" s="105"/>
      <c r="C4" s="107"/>
      <c r="D4" s="8"/>
      <c r="E4" s="8"/>
      <c r="F4" s="8"/>
      <c r="G4" s="20"/>
      <c r="H4" s="20"/>
      <c r="I4" s="5"/>
      <c r="J4" s="5"/>
      <c r="K4" s="21"/>
    </row>
    <row r="5" spans="1:28" ht="31.5" customHeight="1" x14ac:dyDescent="0.25">
      <c r="A5" s="99" t="s">
        <v>195</v>
      </c>
      <c r="B5" s="108"/>
      <c r="C5" s="5"/>
      <c r="D5" s="8"/>
      <c r="E5" s="8"/>
      <c r="F5" s="8"/>
      <c r="G5" s="20"/>
      <c r="H5" s="20"/>
      <c r="I5" s="5"/>
      <c r="J5" s="5"/>
      <c r="K5" s="21"/>
    </row>
    <row r="6" spans="1:28" s="38" customFormat="1" ht="26.25" customHeight="1" x14ac:dyDescent="0.2">
      <c r="A6" s="311" t="s">
        <v>155</v>
      </c>
      <c r="B6" s="311"/>
      <c r="C6" s="311"/>
      <c r="D6" s="311"/>
      <c r="E6" s="311"/>
      <c r="F6" s="311"/>
      <c r="G6" s="311"/>
      <c r="H6" s="311"/>
      <c r="I6" s="311"/>
      <c r="J6" s="311"/>
      <c r="K6" s="311"/>
      <c r="L6" s="311"/>
      <c r="M6" s="311"/>
      <c r="N6" s="311"/>
      <c r="O6" s="311"/>
      <c r="P6" s="36"/>
      <c r="Q6" s="37"/>
    </row>
    <row r="7" spans="1:28" s="110" customFormat="1" ht="45" customHeight="1" x14ac:dyDescent="0.2">
      <c r="A7" s="321" t="s">
        <v>281</v>
      </c>
      <c r="B7" s="321"/>
      <c r="C7" s="321"/>
      <c r="D7" s="321"/>
      <c r="E7" s="321"/>
      <c r="F7" s="321"/>
      <c r="G7" s="321"/>
      <c r="H7" s="321"/>
      <c r="I7" s="321"/>
      <c r="J7" s="321"/>
      <c r="K7" s="321"/>
      <c r="L7" s="321"/>
      <c r="M7" s="321"/>
      <c r="N7" s="321"/>
      <c r="O7" s="321"/>
      <c r="P7" s="109"/>
      <c r="Q7" s="109"/>
      <c r="R7" s="109"/>
      <c r="S7" s="109"/>
      <c r="T7" s="109"/>
      <c r="U7" s="109"/>
      <c r="V7" s="109"/>
      <c r="W7" s="109"/>
      <c r="X7" s="109"/>
      <c r="Y7" s="109"/>
      <c r="Z7" s="109"/>
    </row>
    <row r="8" spans="1:28" s="110" customFormat="1" ht="53.25" customHeight="1" x14ac:dyDescent="0.2">
      <c r="A8" s="321" t="s">
        <v>272</v>
      </c>
      <c r="B8" s="321"/>
      <c r="C8" s="321"/>
      <c r="D8" s="321"/>
      <c r="E8" s="321"/>
      <c r="F8" s="321"/>
      <c r="G8" s="321"/>
      <c r="H8" s="321"/>
      <c r="I8" s="321"/>
      <c r="J8" s="321"/>
      <c r="K8" s="321"/>
      <c r="L8" s="321"/>
      <c r="M8" s="321"/>
      <c r="N8" s="321"/>
      <c r="O8" s="321"/>
      <c r="P8" s="109"/>
      <c r="Q8" s="109"/>
      <c r="R8" s="109"/>
      <c r="S8" s="109"/>
      <c r="T8" s="109"/>
      <c r="U8" s="109"/>
      <c r="V8" s="109"/>
      <c r="W8" s="109"/>
      <c r="X8" s="109"/>
      <c r="Y8" s="109"/>
      <c r="Z8" s="109"/>
    </row>
    <row r="9" spans="1:28" s="113" customFormat="1" ht="16.5" customHeight="1" x14ac:dyDescent="0.2">
      <c r="A9" s="114"/>
      <c r="B9" s="154"/>
      <c r="C9" s="114"/>
      <c r="D9" s="114"/>
      <c r="E9" s="114"/>
      <c r="F9" s="114"/>
      <c r="G9" s="114"/>
      <c r="H9" s="114"/>
      <c r="I9" s="114"/>
      <c r="J9" s="114"/>
      <c r="K9" s="114"/>
      <c r="L9" s="114"/>
      <c r="M9" s="114"/>
      <c r="N9" s="114"/>
      <c r="O9" s="114"/>
      <c r="P9" s="111"/>
      <c r="Q9" s="112"/>
      <c r="R9" s="112"/>
      <c r="S9" s="112"/>
      <c r="T9" s="112"/>
      <c r="U9" s="112"/>
      <c r="V9" s="112"/>
      <c r="W9" s="112"/>
      <c r="X9" s="112"/>
      <c r="Y9" s="112"/>
      <c r="Z9" s="112"/>
      <c r="AA9" s="112"/>
      <c r="AB9" s="112"/>
    </row>
    <row r="10" spans="1:28" s="113" customFormat="1" ht="19.5" x14ac:dyDescent="0.2">
      <c r="A10" s="115"/>
      <c r="B10" s="138"/>
      <c r="C10" s="115"/>
      <c r="D10" s="116"/>
      <c r="E10" s="116"/>
      <c r="F10" s="116"/>
      <c r="G10" s="95"/>
      <c r="H10" s="95"/>
      <c r="I10" s="95"/>
      <c r="J10" s="95"/>
      <c r="K10" s="95"/>
      <c r="L10" s="95"/>
      <c r="M10" s="95"/>
      <c r="N10" s="95"/>
      <c r="O10" s="96" t="s">
        <v>203</v>
      </c>
      <c r="P10" s="111"/>
      <c r="Q10" s="112"/>
      <c r="R10" s="112"/>
      <c r="S10" s="112"/>
      <c r="T10" s="112"/>
      <c r="U10" s="112"/>
      <c r="V10" s="112"/>
      <c r="W10" s="112"/>
      <c r="X10" s="112"/>
      <c r="Y10" s="112"/>
      <c r="Z10" s="112"/>
      <c r="AA10" s="112"/>
      <c r="AB10" s="112"/>
    </row>
    <row r="11" spans="1:28" s="113" customFormat="1" ht="20.25" thickBot="1" x14ac:dyDescent="0.25">
      <c r="A11" s="170"/>
      <c r="B11" s="322" t="s">
        <v>12</v>
      </c>
      <c r="C11" s="323"/>
      <c r="D11" s="116"/>
      <c r="E11" s="116"/>
      <c r="F11" s="116"/>
      <c r="G11" s="95"/>
      <c r="H11" s="95"/>
      <c r="I11" s="95"/>
      <c r="J11" s="95"/>
      <c r="K11" s="95"/>
      <c r="L11" s="95"/>
      <c r="M11" s="95"/>
      <c r="N11" s="95"/>
      <c r="O11" s="169"/>
      <c r="P11" s="111"/>
      <c r="Q11" s="112"/>
      <c r="R11" s="112"/>
      <c r="S11" s="112"/>
      <c r="T11" s="112"/>
      <c r="U11" s="112"/>
      <c r="V11" s="112"/>
      <c r="W11" s="112"/>
      <c r="X11" s="112"/>
      <c r="Y11" s="112"/>
      <c r="Z11" s="112"/>
      <c r="AA11" s="112"/>
      <c r="AB11" s="112"/>
    </row>
    <row r="12" spans="1:28" s="4" customFormat="1" ht="33" customHeight="1" x14ac:dyDescent="0.25">
      <c r="A12" s="301" t="s">
        <v>0</v>
      </c>
      <c r="B12" s="303" t="s">
        <v>25</v>
      </c>
      <c r="C12" s="312" t="s">
        <v>6</v>
      </c>
      <c r="D12" s="324" t="s">
        <v>26</v>
      </c>
      <c r="E12" s="324" t="s">
        <v>23</v>
      </c>
      <c r="F12" s="324" t="s">
        <v>15</v>
      </c>
      <c r="G12" s="312" t="s">
        <v>1</v>
      </c>
      <c r="H12" s="314" t="s">
        <v>21</v>
      </c>
      <c r="I12" s="316" t="s">
        <v>16</v>
      </c>
      <c r="J12" s="317"/>
      <c r="K12" s="318"/>
      <c r="L12" s="316" t="s">
        <v>17</v>
      </c>
      <c r="M12" s="317"/>
      <c r="N12" s="318"/>
      <c r="O12" s="319" t="s">
        <v>7</v>
      </c>
      <c r="P12" s="9"/>
      <c r="Q12" s="9"/>
      <c r="R12" s="9"/>
      <c r="S12" s="9"/>
      <c r="T12" s="9"/>
      <c r="U12" s="9"/>
      <c r="V12" s="9"/>
      <c r="W12" s="9"/>
      <c r="X12" s="9"/>
      <c r="Y12" s="9"/>
      <c r="Z12" s="9"/>
    </row>
    <row r="13" spans="1:28" s="4" customFormat="1" ht="27.75" customHeight="1" x14ac:dyDescent="0.25">
      <c r="A13" s="302"/>
      <c r="B13" s="304"/>
      <c r="C13" s="313"/>
      <c r="D13" s="325"/>
      <c r="E13" s="325"/>
      <c r="F13" s="325"/>
      <c r="G13" s="313"/>
      <c r="H13" s="315"/>
      <c r="I13" s="23" t="s">
        <v>8</v>
      </c>
      <c r="J13" s="24" t="s">
        <v>32</v>
      </c>
      <c r="K13" s="25" t="s">
        <v>4</v>
      </c>
      <c r="L13" s="234" t="s">
        <v>8</v>
      </c>
      <c r="M13" s="235" t="s">
        <v>32</v>
      </c>
      <c r="N13" s="236" t="s">
        <v>4</v>
      </c>
      <c r="O13" s="320"/>
      <c r="P13" s="9"/>
      <c r="Q13" s="9"/>
      <c r="R13" s="9"/>
      <c r="S13" s="9"/>
      <c r="T13" s="9"/>
      <c r="U13" s="9"/>
      <c r="V13" s="9"/>
      <c r="W13" s="9"/>
      <c r="X13" s="9"/>
      <c r="Y13" s="9"/>
      <c r="Z13" s="9"/>
    </row>
    <row r="14" spans="1:28" s="7" customFormat="1" ht="19.5" customHeight="1" thickBot="1" x14ac:dyDescent="0.3">
      <c r="A14" s="29">
        <v>1</v>
      </c>
      <c r="B14" s="139">
        <v>2</v>
      </c>
      <c r="C14" s="30">
        <v>3</v>
      </c>
      <c r="D14" s="30">
        <v>4</v>
      </c>
      <c r="E14" s="30">
        <v>5</v>
      </c>
      <c r="F14" s="30">
        <v>6</v>
      </c>
      <c r="G14" s="30">
        <v>7</v>
      </c>
      <c r="H14" s="31">
        <v>8</v>
      </c>
      <c r="I14" s="29">
        <v>9</v>
      </c>
      <c r="J14" s="30">
        <v>10</v>
      </c>
      <c r="K14" s="32">
        <v>11</v>
      </c>
      <c r="L14" s="237">
        <v>12</v>
      </c>
      <c r="M14" s="238">
        <v>13</v>
      </c>
      <c r="N14" s="239">
        <v>14</v>
      </c>
      <c r="O14" s="33">
        <v>15</v>
      </c>
      <c r="P14" s="10"/>
      <c r="Q14" s="10"/>
      <c r="R14" s="10"/>
      <c r="S14" s="10"/>
      <c r="T14" s="10"/>
      <c r="U14" s="10"/>
      <c r="V14" s="10"/>
      <c r="W14" s="10"/>
      <c r="X14" s="10"/>
      <c r="Y14" s="10"/>
      <c r="Z14" s="10"/>
    </row>
    <row r="15" spans="1:28" s="58" customFormat="1" ht="23.25" customHeight="1" x14ac:dyDescent="0.25">
      <c r="A15" s="270" t="s">
        <v>89</v>
      </c>
      <c r="B15" s="271"/>
      <c r="C15" s="272" t="s">
        <v>213</v>
      </c>
      <c r="D15" s="272"/>
      <c r="E15" s="272"/>
      <c r="F15" s="272"/>
      <c r="G15" s="273"/>
      <c r="H15" s="274"/>
      <c r="I15" s="275"/>
      <c r="J15" s="276"/>
      <c r="K15" s="277"/>
      <c r="L15" s="275"/>
      <c r="M15" s="276"/>
      <c r="N15" s="277"/>
      <c r="O15" s="278"/>
      <c r="P15" s="57"/>
      <c r="Q15" s="57"/>
      <c r="R15" s="57"/>
      <c r="S15" s="57"/>
      <c r="T15" s="57"/>
      <c r="U15" s="57"/>
      <c r="V15" s="57"/>
      <c r="W15" s="57"/>
      <c r="X15" s="57"/>
      <c r="Y15" s="57"/>
      <c r="Z15" s="57"/>
    </row>
    <row r="16" spans="1:28" s="58" customFormat="1" ht="30" customHeight="1" x14ac:dyDescent="0.25">
      <c r="A16" s="49">
        <v>1</v>
      </c>
      <c r="B16" s="155"/>
      <c r="C16" s="50" t="s">
        <v>31</v>
      </c>
      <c r="D16" s="50"/>
      <c r="E16" s="50"/>
      <c r="F16" s="50"/>
      <c r="G16" s="51"/>
      <c r="H16" s="52"/>
      <c r="I16" s="53"/>
      <c r="J16" s="54"/>
      <c r="K16" s="55"/>
      <c r="L16" s="53">
        <f>SUM(L17:L29)</f>
        <v>0</v>
      </c>
      <c r="M16" s="54">
        <f>SUM(M17:M29)</f>
        <v>0</v>
      </c>
      <c r="N16" s="55">
        <f>M16+L16</f>
        <v>0</v>
      </c>
      <c r="O16" s="56"/>
      <c r="P16" s="57"/>
      <c r="Q16" s="57"/>
      <c r="R16" s="57"/>
      <c r="S16" s="57"/>
      <c r="T16" s="57"/>
      <c r="U16" s="57"/>
      <c r="V16" s="57"/>
      <c r="W16" s="57"/>
      <c r="X16" s="57"/>
      <c r="Y16" s="57"/>
      <c r="Z16" s="57"/>
    </row>
    <row r="17" spans="1:26" s="46" customFormat="1" ht="33.75" customHeight="1" outlineLevel="1" x14ac:dyDescent="0.25">
      <c r="A17" s="229" t="s">
        <v>19</v>
      </c>
      <c r="B17" s="64"/>
      <c r="C17" s="222" t="s">
        <v>13</v>
      </c>
      <c r="D17" s="222"/>
      <c r="E17" s="222"/>
      <c r="F17" s="223"/>
      <c r="G17" s="225" t="s">
        <v>2</v>
      </c>
      <c r="H17" s="226">
        <v>5250</v>
      </c>
      <c r="I17" s="218"/>
      <c r="J17" s="216"/>
      <c r="K17" s="217">
        <f>I17+J17</f>
        <v>0</v>
      </c>
      <c r="L17" s="218"/>
      <c r="M17" s="219">
        <f>H17*J17</f>
        <v>0</v>
      </c>
      <c r="N17" s="217">
        <f>L17+M17</f>
        <v>0</v>
      </c>
      <c r="O17" s="227" t="s">
        <v>87</v>
      </c>
      <c r="P17" s="35"/>
      <c r="Q17" s="35"/>
      <c r="R17" s="35"/>
      <c r="S17" s="35"/>
      <c r="T17" s="35"/>
      <c r="U17" s="35"/>
      <c r="V17" s="35"/>
      <c r="W17" s="35"/>
      <c r="X17" s="35"/>
      <c r="Y17" s="35"/>
      <c r="Z17" s="35"/>
    </row>
    <row r="18" spans="1:26" s="46" customFormat="1" ht="40.5" customHeight="1" outlineLevel="1" x14ac:dyDescent="0.25">
      <c r="A18" s="229" t="s">
        <v>69</v>
      </c>
      <c r="B18" s="64"/>
      <c r="C18" s="224" t="s">
        <v>71</v>
      </c>
      <c r="D18" s="224"/>
      <c r="E18" s="224"/>
      <c r="F18" s="225"/>
      <c r="G18" s="225" t="s">
        <v>28</v>
      </c>
      <c r="H18" s="166">
        <v>1</v>
      </c>
      <c r="I18" s="215"/>
      <c r="J18" s="216"/>
      <c r="K18" s="217">
        <f>I18+J18</f>
        <v>0</v>
      </c>
      <c r="L18" s="218">
        <f>H18*I18</f>
        <v>0</v>
      </c>
      <c r="M18" s="219">
        <f>H18*J18</f>
        <v>0</v>
      </c>
      <c r="N18" s="217">
        <f>L18+M18</f>
        <v>0</v>
      </c>
      <c r="O18" s="227"/>
      <c r="P18" s="35"/>
      <c r="Q18" s="35"/>
      <c r="R18" s="35"/>
      <c r="S18" s="35"/>
      <c r="T18" s="35"/>
      <c r="U18" s="35"/>
      <c r="V18" s="35"/>
      <c r="W18" s="35"/>
      <c r="X18" s="35"/>
      <c r="Y18" s="35"/>
      <c r="Z18" s="35"/>
    </row>
    <row r="19" spans="1:26" s="46" customFormat="1" ht="74.25" customHeight="1" outlineLevel="1" x14ac:dyDescent="0.25">
      <c r="A19" s="229" t="s">
        <v>20</v>
      </c>
      <c r="B19" s="64"/>
      <c r="C19" s="222" t="s">
        <v>274</v>
      </c>
      <c r="D19" s="222"/>
      <c r="E19" s="222"/>
      <c r="F19" s="223"/>
      <c r="G19" s="225" t="s">
        <v>2</v>
      </c>
      <c r="H19" s="226">
        <v>100</v>
      </c>
      <c r="I19" s="218"/>
      <c r="J19" s="216"/>
      <c r="K19" s="217">
        <f>I19+J19</f>
        <v>0</v>
      </c>
      <c r="L19" s="218"/>
      <c r="M19" s="219">
        <f>H19*J19</f>
        <v>0</v>
      </c>
      <c r="N19" s="217">
        <f>L19+M19</f>
        <v>0</v>
      </c>
      <c r="O19" s="296" t="s">
        <v>278</v>
      </c>
      <c r="P19" s="35"/>
      <c r="Q19" s="35"/>
      <c r="R19" s="35"/>
      <c r="S19" s="35"/>
      <c r="T19" s="35"/>
      <c r="U19" s="35"/>
      <c r="V19" s="35"/>
      <c r="W19" s="35"/>
      <c r="X19" s="35"/>
      <c r="Y19" s="35"/>
      <c r="Z19" s="35"/>
    </row>
    <row r="20" spans="1:26" s="228" customFormat="1" ht="72.75" customHeight="1" outlineLevel="1" x14ac:dyDescent="0.25">
      <c r="A20" s="229" t="s">
        <v>30</v>
      </c>
      <c r="B20" s="64"/>
      <c r="C20" s="222" t="s">
        <v>273</v>
      </c>
      <c r="D20" s="222"/>
      <c r="E20" s="222"/>
      <c r="F20" s="223"/>
      <c r="G20" s="225" t="s">
        <v>2</v>
      </c>
      <c r="H20" s="226">
        <f>H19</f>
        <v>100</v>
      </c>
      <c r="I20" s="218"/>
      <c r="J20" s="216"/>
      <c r="K20" s="217">
        <f>I20+J20</f>
        <v>0</v>
      </c>
      <c r="L20" s="218"/>
      <c r="M20" s="219">
        <f>H20*J20</f>
        <v>0</v>
      </c>
      <c r="N20" s="217">
        <f>L20+M20</f>
        <v>0</v>
      </c>
      <c r="O20" s="296" t="s">
        <v>279</v>
      </c>
      <c r="P20" s="207"/>
      <c r="Q20" s="207"/>
      <c r="R20" s="207"/>
      <c r="S20" s="207"/>
      <c r="T20" s="207"/>
      <c r="U20" s="207"/>
      <c r="V20" s="207"/>
      <c r="W20" s="207"/>
      <c r="X20" s="207"/>
      <c r="Y20" s="207"/>
      <c r="Z20" s="207"/>
    </row>
    <row r="21" spans="1:26" s="228" customFormat="1" ht="40.5" customHeight="1" outlineLevel="1" x14ac:dyDescent="0.25">
      <c r="A21" s="233" t="s">
        <v>27</v>
      </c>
      <c r="B21" s="291"/>
      <c r="C21" s="262" t="s">
        <v>237</v>
      </c>
      <c r="D21" s="222"/>
      <c r="E21" s="222"/>
      <c r="F21" s="223"/>
      <c r="G21" s="225" t="s">
        <v>2</v>
      </c>
      <c r="H21" s="226">
        <f>H17-H29</f>
        <v>4470</v>
      </c>
      <c r="I21" s="292"/>
      <c r="J21" s="293"/>
      <c r="K21" s="217">
        <f>I21+J21</f>
        <v>0</v>
      </c>
      <c r="L21" s="218"/>
      <c r="M21" s="219">
        <f>H21*J21</f>
        <v>0</v>
      </c>
      <c r="N21" s="217">
        <f>L21+M21</f>
        <v>0</v>
      </c>
      <c r="O21" s="227"/>
      <c r="P21" s="207"/>
      <c r="Q21" s="207"/>
      <c r="R21" s="207"/>
      <c r="S21" s="207"/>
      <c r="T21" s="207"/>
      <c r="U21" s="207"/>
      <c r="V21" s="207"/>
      <c r="W21" s="207"/>
      <c r="X21" s="207"/>
      <c r="Y21" s="207"/>
      <c r="Z21" s="207"/>
    </row>
    <row r="22" spans="1:26" s="228" customFormat="1" ht="66.75" customHeight="1" outlineLevel="1" x14ac:dyDescent="0.25">
      <c r="A22" s="233" t="s">
        <v>94</v>
      </c>
      <c r="B22" s="291"/>
      <c r="C22" s="262" t="s">
        <v>277</v>
      </c>
      <c r="D22" s="222"/>
      <c r="E22" s="222"/>
      <c r="F22" s="223"/>
      <c r="G22" s="225" t="s">
        <v>2</v>
      </c>
      <c r="H22" s="226">
        <f>H21-H19</f>
        <v>4370</v>
      </c>
      <c r="I22" s="292"/>
      <c r="J22" s="293"/>
      <c r="K22" s="217">
        <f>I22+J22</f>
        <v>0</v>
      </c>
      <c r="L22" s="218"/>
      <c r="M22" s="219">
        <f>H22*J22</f>
        <v>0</v>
      </c>
      <c r="N22" s="217">
        <f>L22+M22</f>
        <v>0</v>
      </c>
      <c r="O22" s="227"/>
      <c r="P22" s="207"/>
      <c r="Q22" s="207"/>
      <c r="R22" s="207"/>
      <c r="S22" s="207"/>
      <c r="T22" s="207"/>
      <c r="U22" s="207"/>
      <c r="V22" s="207"/>
      <c r="W22" s="207"/>
      <c r="X22" s="207"/>
      <c r="Y22" s="207"/>
      <c r="Z22" s="207"/>
    </row>
    <row r="23" spans="1:26" s="46" customFormat="1" ht="30.75" customHeight="1" outlineLevel="1" x14ac:dyDescent="0.25">
      <c r="A23" s="229" t="s">
        <v>95</v>
      </c>
      <c r="B23" s="64"/>
      <c r="C23" s="232" t="s">
        <v>88</v>
      </c>
      <c r="D23" s="232"/>
      <c r="E23" s="232"/>
      <c r="F23" s="225"/>
      <c r="G23" s="244" t="s">
        <v>2</v>
      </c>
      <c r="H23" s="226">
        <v>380</v>
      </c>
      <c r="I23" s="245">
        <f>(I24*H24)/H23</f>
        <v>0</v>
      </c>
      <c r="J23" s="246"/>
      <c r="K23" s="59">
        <f>I23+J23</f>
        <v>0</v>
      </c>
      <c r="L23" s="60">
        <f>I23*H23</f>
        <v>0</v>
      </c>
      <c r="M23" s="61">
        <f>H23*J23</f>
        <v>0</v>
      </c>
      <c r="N23" s="62">
        <f>L23+M23</f>
        <v>0</v>
      </c>
      <c r="O23" s="227"/>
      <c r="P23" s="35"/>
      <c r="Q23" s="35"/>
      <c r="R23" s="35"/>
      <c r="S23" s="35"/>
      <c r="T23" s="35"/>
      <c r="U23" s="35"/>
      <c r="V23" s="35"/>
      <c r="W23" s="35"/>
      <c r="X23" s="35"/>
      <c r="Y23" s="35"/>
      <c r="Z23" s="35"/>
    </row>
    <row r="24" spans="1:26" s="46" customFormat="1" ht="30.75" customHeight="1" outlineLevel="1" x14ac:dyDescent="0.25">
      <c r="A24" s="247" t="s">
        <v>271</v>
      </c>
      <c r="B24" s="65">
        <v>4100004410</v>
      </c>
      <c r="C24" s="248" t="s">
        <v>22</v>
      </c>
      <c r="D24" s="248"/>
      <c r="E24" s="248"/>
      <c r="F24" s="249">
        <v>1.1000000000000001</v>
      </c>
      <c r="G24" s="249" t="s">
        <v>2</v>
      </c>
      <c r="H24" s="250">
        <f>H23*F24</f>
        <v>418</v>
      </c>
      <c r="I24" s="215"/>
      <c r="J24" s="63"/>
      <c r="K24" s="62"/>
      <c r="L24" s="254"/>
      <c r="M24" s="255"/>
      <c r="N24" s="256"/>
      <c r="O24" s="257"/>
      <c r="P24" s="35"/>
      <c r="Q24" s="35"/>
      <c r="R24" s="35"/>
      <c r="S24" s="35"/>
      <c r="T24" s="35"/>
      <c r="U24" s="35"/>
      <c r="V24" s="35"/>
      <c r="W24" s="35"/>
      <c r="X24" s="35"/>
      <c r="Y24" s="35"/>
      <c r="Z24" s="35"/>
    </row>
    <row r="25" spans="1:26" s="46" customFormat="1" ht="35.1" customHeight="1" outlineLevel="1" x14ac:dyDescent="0.25">
      <c r="A25" s="229" t="s">
        <v>280</v>
      </c>
      <c r="B25" s="263"/>
      <c r="C25" s="232" t="s">
        <v>157</v>
      </c>
      <c r="D25" s="232"/>
      <c r="E25" s="232"/>
      <c r="F25" s="225"/>
      <c r="G25" s="244" t="s">
        <v>2</v>
      </c>
      <c r="H25" s="226">
        <v>85</v>
      </c>
      <c r="I25" s="245">
        <f>(I26*H26)/H25</f>
        <v>0</v>
      </c>
      <c r="J25" s="246"/>
      <c r="K25" s="59">
        <f>I25+J25</f>
        <v>0</v>
      </c>
      <c r="L25" s="60">
        <f>I25*H25</f>
        <v>0</v>
      </c>
      <c r="M25" s="61">
        <f>H25*J25</f>
        <v>0</v>
      </c>
      <c r="N25" s="62">
        <f>L25+M25</f>
        <v>0</v>
      </c>
      <c r="O25" s="227"/>
      <c r="P25" s="35"/>
      <c r="Q25" s="35"/>
      <c r="R25" s="35"/>
      <c r="S25" s="35"/>
      <c r="T25" s="35"/>
      <c r="U25" s="35"/>
      <c r="V25" s="35"/>
      <c r="W25" s="35"/>
      <c r="X25" s="35"/>
      <c r="Y25" s="35"/>
      <c r="Z25" s="35"/>
    </row>
    <row r="26" spans="1:26" s="137" customFormat="1" ht="35.1" customHeight="1" outlineLevel="1" x14ac:dyDescent="0.25">
      <c r="A26" s="247" t="s">
        <v>158</v>
      </c>
      <c r="B26" s="65">
        <v>4100008423</v>
      </c>
      <c r="C26" s="248" t="s">
        <v>156</v>
      </c>
      <c r="D26" s="248"/>
      <c r="E26" s="248"/>
      <c r="F26" s="249">
        <v>1.24</v>
      </c>
      <c r="G26" s="249" t="s">
        <v>2</v>
      </c>
      <c r="H26" s="250">
        <f>H25*F26</f>
        <v>105.4</v>
      </c>
      <c r="I26" s="215"/>
      <c r="J26" s="63"/>
      <c r="K26" s="62"/>
      <c r="L26" s="254"/>
      <c r="M26" s="255"/>
      <c r="N26" s="256"/>
      <c r="O26" s="257"/>
      <c r="P26" s="136"/>
      <c r="Q26" s="136"/>
      <c r="R26" s="136"/>
      <c r="S26" s="136"/>
      <c r="T26" s="136"/>
      <c r="U26" s="136"/>
      <c r="V26" s="136"/>
      <c r="W26" s="136"/>
      <c r="X26" s="136"/>
      <c r="Y26" s="136"/>
      <c r="Z26" s="136"/>
    </row>
    <row r="27" spans="1:26" s="46" customFormat="1" ht="30.75" customHeight="1" outlineLevel="1" x14ac:dyDescent="0.25">
      <c r="A27" s="229" t="s">
        <v>159</v>
      </c>
      <c r="B27" s="64"/>
      <c r="C27" s="232" t="s">
        <v>36</v>
      </c>
      <c r="D27" s="232"/>
      <c r="E27" s="232"/>
      <c r="F27" s="223"/>
      <c r="G27" s="251" t="s">
        <v>2</v>
      </c>
      <c r="H27" s="226">
        <v>2500</v>
      </c>
      <c r="I27" s="245">
        <f>(I28*H28)/H27</f>
        <v>0</v>
      </c>
      <c r="J27" s="216"/>
      <c r="K27" s="217">
        <f>I27+J27</f>
        <v>0</v>
      </c>
      <c r="L27" s="218">
        <f>H27*I27</f>
        <v>0</v>
      </c>
      <c r="M27" s="219">
        <f>H27*J27</f>
        <v>0</v>
      </c>
      <c r="N27" s="217">
        <f>L27+M27</f>
        <v>0</v>
      </c>
      <c r="O27" s="227" t="s">
        <v>193</v>
      </c>
      <c r="P27" s="35"/>
      <c r="Q27" s="35"/>
      <c r="R27" s="35"/>
      <c r="S27" s="35"/>
      <c r="T27" s="35"/>
      <c r="U27" s="35"/>
      <c r="V27" s="35"/>
      <c r="W27" s="35"/>
      <c r="X27" s="35"/>
      <c r="Y27" s="35"/>
      <c r="Z27" s="35"/>
    </row>
    <row r="28" spans="1:26" s="46" customFormat="1" ht="30.75" customHeight="1" outlineLevel="1" x14ac:dyDescent="0.25">
      <c r="A28" s="247" t="s">
        <v>275</v>
      </c>
      <c r="B28" s="65">
        <v>4100004410</v>
      </c>
      <c r="C28" s="248" t="s">
        <v>22</v>
      </c>
      <c r="D28" s="248"/>
      <c r="E28" s="248"/>
      <c r="F28" s="249">
        <v>1.1000000000000001</v>
      </c>
      <c r="G28" s="249" t="s">
        <v>2</v>
      </c>
      <c r="H28" s="250">
        <f>H27*F28</f>
        <v>2750</v>
      </c>
      <c r="I28" s="215"/>
      <c r="J28" s="63"/>
      <c r="K28" s="62"/>
      <c r="L28" s="254"/>
      <c r="M28" s="255"/>
      <c r="N28" s="256"/>
      <c r="O28" s="257"/>
      <c r="P28" s="35"/>
      <c r="Q28" s="35"/>
      <c r="R28" s="35"/>
      <c r="S28" s="35"/>
      <c r="T28" s="35"/>
      <c r="U28" s="35"/>
      <c r="V28" s="35"/>
      <c r="W28" s="35"/>
      <c r="X28" s="35"/>
      <c r="Y28" s="35"/>
      <c r="Z28" s="35"/>
    </row>
    <row r="29" spans="1:26" s="46" customFormat="1" ht="30.75" customHeight="1" outlineLevel="1" x14ac:dyDescent="0.25">
      <c r="A29" s="229" t="s">
        <v>276</v>
      </c>
      <c r="B29" s="64"/>
      <c r="C29" s="222" t="s">
        <v>70</v>
      </c>
      <c r="D29" s="222"/>
      <c r="E29" s="222"/>
      <c r="F29" s="223"/>
      <c r="G29" s="225" t="s">
        <v>2</v>
      </c>
      <c r="H29" s="226">
        <v>780</v>
      </c>
      <c r="I29" s="218"/>
      <c r="J29" s="216"/>
      <c r="K29" s="217">
        <f>I29+J29</f>
        <v>0</v>
      </c>
      <c r="L29" s="218"/>
      <c r="M29" s="219">
        <f>H29*J29</f>
        <v>0</v>
      </c>
      <c r="N29" s="217">
        <f>L29+M29</f>
        <v>0</v>
      </c>
      <c r="O29" s="227" t="s">
        <v>194</v>
      </c>
      <c r="P29" s="35"/>
      <c r="Q29" s="35"/>
      <c r="R29" s="35"/>
      <c r="S29" s="35"/>
      <c r="T29" s="35"/>
      <c r="U29" s="35"/>
      <c r="V29" s="35"/>
      <c r="W29" s="35"/>
      <c r="X29" s="35"/>
      <c r="Y29" s="35"/>
      <c r="Z29" s="35"/>
    </row>
    <row r="30" spans="1:26" s="58" customFormat="1" ht="30" customHeight="1" x14ac:dyDescent="0.25">
      <c r="A30" s="49">
        <v>2</v>
      </c>
      <c r="B30" s="155"/>
      <c r="C30" s="50" t="s">
        <v>37</v>
      </c>
      <c r="D30" s="50"/>
      <c r="E30" s="50"/>
      <c r="F30" s="50"/>
      <c r="G30" s="51"/>
      <c r="H30" s="52"/>
      <c r="I30" s="53"/>
      <c r="J30" s="54"/>
      <c r="K30" s="55"/>
      <c r="L30" s="53">
        <f>SUM(L31:L45)</f>
        <v>0</v>
      </c>
      <c r="M30" s="54">
        <f>SUM(M31:M45)</f>
        <v>0</v>
      </c>
      <c r="N30" s="55">
        <f>M30+L30</f>
        <v>0</v>
      </c>
      <c r="O30" s="56"/>
      <c r="P30" s="57"/>
      <c r="Q30" s="57"/>
      <c r="R30" s="57"/>
      <c r="S30" s="57"/>
      <c r="T30" s="57"/>
      <c r="U30" s="57"/>
      <c r="V30" s="57"/>
      <c r="W30" s="57"/>
      <c r="X30" s="57"/>
      <c r="Y30" s="57"/>
      <c r="Z30" s="57"/>
    </row>
    <row r="31" spans="1:26" s="132" customFormat="1" ht="30" customHeight="1" outlineLevel="1" x14ac:dyDescent="0.25">
      <c r="A31" s="229" t="s">
        <v>76</v>
      </c>
      <c r="B31" s="263"/>
      <c r="C31" s="124" t="s">
        <v>98</v>
      </c>
      <c r="D31" s="214" t="s">
        <v>99</v>
      </c>
      <c r="E31" s="214" t="s">
        <v>61</v>
      </c>
      <c r="F31" s="48"/>
      <c r="G31" s="125" t="s">
        <v>62</v>
      </c>
      <c r="H31" s="294">
        <v>12</v>
      </c>
      <c r="I31" s="126"/>
      <c r="J31" s="127"/>
      <c r="K31" s="128">
        <f t="shared" ref="K31:K45" si="0">I31+J31</f>
        <v>0</v>
      </c>
      <c r="L31" s="129">
        <f t="shared" ref="L31:L45" si="1">H31*I31</f>
        <v>0</v>
      </c>
      <c r="M31" s="130">
        <f t="shared" ref="M31:M45" si="2">H31*J31</f>
        <v>0</v>
      </c>
      <c r="N31" s="128">
        <f t="shared" ref="N31:N61" si="3">L31+M31</f>
        <v>0</v>
      </c>
      <c r="O31" s="264"/>
      <c r="P31" s="131"/>
      <c r="Q31" s="131"/>
      <c r="R31" s="131"/>
      <c r="S31" s="131"/>
      <c r="T31" s="131"/>
      <c r="U31" s="131"/>
      <c r="V31" s="131"/>
      <c r="W31" s="131"/>
      <c r="X31" s="131"/>
      <c r="Y31" s="131"/>
      <c r="Z31" s="131"/>
    </row>
    <row r="32" spans="1:26" s="46" customFormat="1" ht="30" customHeight="1" outlineLevel="1" x14ac:dyDescent="0.25">
      <c r="A32" s="229" t="s">
        <v>77</v>
      </c>
      <c r="B32" s="263"/>
      <c r="C32" s="222" t="s">
        <v>196</v>
      </c>
      <c r="D32" s="223" t="s">
        <v>197</v>
      </c>
      <c r="E32" s="223" t="s">
        <v>198</v>
      </c>
      <c r="F32" s="48"/>
      <c r="G32" s="90" t="s">
        <v>136</v>
      </c>
      <c r="H32" s="226">
        <v>1</v>
      </c>
      <c r="I32" s="215"/>
      <c r="J32" s="216"/>
      <c r="K32" s="217">
        <f t="shared" si="0"/>
        <v>0</v>
      </c>
      <c r="L32" s="218">
        <f t="shared" si="1"/>
        <v>0</v>
      </c>
      <c r="M32" s="219">
        <f t="shared" si="2"/>
        <v>0</v>
      </c>
      <c r="N32" s="217">
        <f t="shared" si="3"/>
        <v>0</v>
      </c>
      <c r="O32" s="227"/>
      <c r="P32" s="35"/>
      <c r="Q32" s="35"/>
      <c r="R32" s="35"/>
      <c r="S32" s="35"/>
      <c r="T32" s="35"/>
      <c r="U32" s="35"/>
      <c r="V32" s="35"/>
      <c r="W32" s="35"/>
      <c r="X32" s="35"/>
      <c r="Y32" s="35"/>
      <c r="Z32" s="35"/>
    </row>
    <row r="33" spans="1:26" s="46" customFormat="1" ht="30" customHeight="1" outlineLevel="1" x14ac:dyDescent="0.25">
      <c r="A33" s="229" t="s">
        <v>78</v>
      </c>
      <c r="B33" s="263"/>
      <c r="C33" s="222" t="s">
        <v>103</v>
      </c>
      <c r="D33" s="223" t="s">
        <v>104</v>
      </c>
      <c r="E33" s="223" t="s">
        <v>106</v>
      </c>
      <c r="F33" s="48"/>
      <c r="G33" s="90" t="s">
        <v>136</v>
      </c>
      <c r="H33" s="226">
        <v>3</v>
      </c>
      <c r="I33" s="215"/>
      <c r="J33" s="216"/>
      <c r="K33" s="217">
        <f t="shared" si="0"/>
        <v>0</v>
      </c>
      <c r="L33" s="218">
        <f t="shared" si="1"/>
        <v>0</v>
      </c>
      <c r="M33" s="219">
        <f t="shared" si="2"/>
        <v>0</v>
      </c>
      <c r="N33" s="217">
        <f t="shared" si="3"/>
        <v>0</v>
      </c>
      <c r="O33" s="227"/>
      <c r="P33" s="35"/>
      <c r="Q33" s="35"/>
      <c r="R33" s="35"/>
      <c r="S33" s="35"/>
      <c r="T33" s="35"/>
      <c r="U33" s="35"/>
      <c r="V33" s="35"/>
      <c r="W33" s="35"/>
      <c r="X33" s="35"/>
      <c r="Y33" s="35"/>
      <c r="Z33" s="35"/>
    </row>
    <row r="34" spans="1:26" s="46" customFormat="1" ht="30" customHeight="1" outlineLevel="1" x14ac:dyDescent="0.25">
      <c r="A34" s="229" t="s">
        <v>79</v>
      </c>
      <c r="B34" s="263"/>
      <c r="C34" s="222" t="s">
        <v>102</v>
      </c>
      <c r="D34" s="223" t="s">
        <v>105</v>
      </c>
      <c r="E34" s="223" t="s">
        <v>106</v>
      </c>
      <c r="F34" s="48"/>
      <c r="G34" s="90" t="s">
        <v>136</v>
      </c>
      <c r="H34" s="226">
        <v>3</v>
      </c>
      <c r="I34" s="215"/>
      <c r="J34" s="216"/>
      <c r="K34" s="217">
        <f t="shared" si="0"/>
        <v>0</v>
      </c>
      <c r="L34" s="218">
        <f t="shared" si="1"/>
        <v>0</v>
      </c>
      <c r="M34" s="219">
        <f t="shared" si="2"/>
        <v>0</v>
      </c>
      <c r="N34" s="217">
        <f t="shared" si="3"/>
        <v>0</v>
      </c>
      <c r="O34" s="227"/>
      <c r="P34" s="35"/>
      <c r="Q34" s="35"/>
      <c r="R34" s="35"/>
      <c r="S34" s="35"/>
      <c r="T34" s="35"/>
      <c r="U34" s="35"/>
      <c r="V34" s="35"/>
      <c r="W34" s="35"/>
      <c r="X34" s="35"/>
      <c r="Y34" s="35"/>
      <c r="Z34" s="35"/>
    </row>
    <row r="35" spans="1:26" s="46" customFormat="1" ht="30" customHeight="1" outlineLevel="1" x14ac:dyDescent="0.25">
      <c r="A35" s="229" t="s">
        <v>80</v>
      </c>
      <c r="B35" s="263"/>
      <c r="C35" s="222" t="s">
        <v>107</v>
      </c>
      <c r="D35" s="230" t="s">
        <v>109</v>
      </c>
      <c r="E35" s="223" t="s">
        <v>106</v>
      </c>
      <c r="F35" s="232"/>
      <c r="G35" s="90" t="s">
        <v>136</v>
      </c>
      <c r="H35" s="226">
        <v>11</v>
      </c>
      <c r="I35" s="215"/>
      <c r="J35" s="216"/>
      <c r="K35" s="217">
        <f t="shared" si="0"/>
        <v>0</v>
      </c>
      <c r="L35" s="218">
        <f t="shared" si="1"/>
        <v>0</v>
      </c>
      <c r="M35" s="219">
        <f t="shared" si="2"/>
        <v>0</v>
      </c>
      <c r="N35" s="217">
        <f t="shared" si="3"/>
        <v>0</v>
      </c>
      <c r="O35" s="227"/>
      <c r="P35" s="35"/>
      <c r="Q35" s="35"/>
      <c r="R35" s="35"/>
      <c r="S35" s="35"/>
      <c r="T35" s="35"/>
      <c r="U35" s="35"/>
      <c r="V35" s="35"/>
      <c r="W35" s="35"/>
      <c r="X35" s="35"/>
      <c r="Y35" s="35"/>
      <c r="Z35" s="35"/>
    </row>
    <row r="36" spans="1:26" s="46" customFormat="1" ht="33.75" customHeight="1" outlineLevel="1" x14ac:dyDescent="0.25">
      <c r="A36" s="229" t="s">
        <v>81</v>
      </c>
      <c r="B36" s="263"/>
      <c r="C36" s="232" t="s">
        <v>108</v>
      </c>
      <c r="D36" s="230" t="s">
        <v>109</v>
      </c>
      <c r="E36" s="223" t="s">
        <v>106</v>
      </c>
      <c r="F36" s="232"/>
      <c r="G36" s="90" t="s">
        <v>136</v>
      </c>
      <c r="H36" s="226">
        <v>2</v>
      </c>
      <c r="I36" s="215"/>
      <c r="J36" s="216"/>
      <c r="K36" s="217">
        <f t="shared" si="0"/>
        <v>0</v>
      </c>
      <c r="L36" s="218">
        <f t="shared" si="1"/>
        <v>0</v>
      </c>
      <c r="M36" s="219">
        <f t="shared" si="2"/>
        <v>0</v>
      </c>
      <c r="N36" s="217">
        <f t="shared" si="3"/>
        <v>0</v>
      </c>
      <c r="O36" s="227"/>
      <c r="P36" s="35"/>
      <c r="Q36" s="35"/>
      <c r="R36" s="35"/>
      <c r="S36" s="35"/>
      <c r="T36" s="35"/>
      <c r="U36" s="35"/>
      <c r="V36" s="35"/>
      <c r="W36" s="35"/>
      <c r="X36" s="35"/>
      <c r="Y36" s="35"/>
      <c r="Z36" s="35"/>
    </row>
    <row r="37" spans="1:26" s="46" customFormat="1" ht="30" customHeight="1" outlineLevel="1" x14ac:dyDescent="0.25">
      <c r="A37" s="229" t="s">
        <v>199</v>
      </c>
      <c r="B37" s="263"/>
      <c r="C37" s="232" t="s">
        <v>192</v>
      </c>
      <c r="D37" s="230" t="s">
        <v>114</v>
      </c>
      <c r="E37" s="223" t="s">
        <v>100</v>
      </c>
      <c r="F37" s="232"/>
      <c r="G37" s="90" t="s">
        <v>136</v>
      </c>
      <c r="H37" s="226">
        <v>1</v>
      </c>
      <c r="I37" s="215"/>
      <c r="J37" s="216"/>
      <c r="K37" s="217">
        <f t="shared" si="0"/>
        <v>0</v>
      </c>
      <c r="L37" s="218">
        <f t="shared" si="1"/>
        <v>0</v>
      </c>
      <c r="M37" s="219">
        <f t="shared" si="2"/>
        <v>0</v>
      </c>
      <c r="N37" s="217">
        <f t="shared" si="3"/>
        <v>0</v>
      </c>
      <c r="O37" s="231"/>
      <c r="P37" s="35"/>
      <c r="Q37" s="35"/>
      <c r="R37" s="35"/>
      <c r="S37" s="35"/>
      <c r="T37" s="35"/>
      <c r="U37" s="35"/>
      <c r="V37" s="35"/>
      <c r="W37" s="35"/>
      <c r="X37" s="35"/>
      <c r="Y37" s="35"/>
      <c r="Z37" s="35"/>
    </row>
    <row r="38" spans="1:26" s="46" customFormat="1" ht="30" customHeight="1" outlineLevel="1" x14ac:dyDescent="0.25">
      <c r="A38" s="229" t="s">
        <v>200</v>
      </c>
      <c r="B38" s="263"/>
      <c r="C38" s="232" t="s">
        <v>110</v>
      </c>
      <c r="D38" s="230" t="s">
        <v>113</v>
      </c>
      <c r="E38" s="223" t="s">
        <v>100</v>
      </c>
      <c r="F38" s="232"/>
      <c r="G38" s="90" t="s">
        <v>136</v>
      </c>
      <c r="H38" s="226">
        <v>1</v>
      </c>
      <c r="I38" s="215"/>
      <c r="J38" s="216"/>
      <c r="K38" s="217">
        <f t="shared" si="0"/>
        <v>0</v>
      </c>
      <c r="L38" s="218">
        <f t="shared" si="1"/>
        <v>0</v>
      </c>
      <c r="M38" s="219">
        <f t="shared" si="2"/>
        <v>0</v>
      </c>
      <c r="N38" s="217">
        <f t="shared" si="3"/>
        <v>0</v>
      </c>
      <c r="O38" s="227"/>
      <c r="P38" s="35"/>
      <c r="Q38" s="35"/>
      <c r="R38" s="35"/>
      <c r="S38" s="35"/>
      <c r="T38" s="35"/>
      <c r="U38" s="35"/>
      <c r="V38" s="35"/>
      <c r="W38" s="35"/>
      <c r="X38" s="35"/>
      <c r="Y38" s="35"/>
      <c r="Z38" s="35"/>
    </row>
    <row r="39" spans="1:26" s="46" customFormat="1" ht="30" customHeight="1" outlineLevel="1" x14ac:dyDescent="0.25">
      <c r="A39" s="229" t="s">
        <v>201</v>
      </c>
      <c r="B39" s="263"/>
      <c r="C39" s="232" t="s">
        <v>111</v>
      </c>
      <c r="D39" s="230" t="s">
        <v>115</v>
      </c>
      <c r="E39" s="223" t="s">
        <v>100</v>
      </c>
      <c r="F39" s="232"/>
      <c r="G39" s="90" t="s">
        <v>136</v>
      </c>
      <c r="H39" s="226">
        <v>1</v>
      </c>
      <c r="I39" s="215"/>
      <c r="J39" s="216"/>
      <c r="K39" s="217">
        <f t="shared" si="0"/>
        <v>0</v>
      </c>
      <c r="L39" s="218">
        <f t="shared" si="1"/>
        <v>0</v>
      </c>
      <c r="M39" s="219">
        <f t="shared" si="2"/>
        <v>0</v>
      </c>
      <c r="N39" s="217">
        <f t="shared" si="3"/>
        <v>0</v>
      </c>
      <c r="O39" s="227"/>
      <c r="P39" s="35"/>
      <c r="Q39" s="35"/>
      <c r="R39" s="35"/>
      <c r="S39" s="35"/>
      <c r="T39" s="35"/>
      <c r="U39" s="35"/>
      <c r="V39" s="35"/>
      <c r="W39" s="35"/>
      <c r="X39" s="35"/>
      <c r="Y39" s="35"/>
      <c r="Z39" s="35"/>
    </row>
    <row r="40" spans="1:26" s="46" customFormat="1" ht="30" customHeight="1" outlineLevel="1" x14ac:dyDescent="0.25">
      <c r="A40" s="229" t="s">
        <v>202</v>
      </c>
      <c r="B40" s="263"/>
      <c r="C40" s="232" t="s">
        <v>112</v>
      </c>
      <c r="D40" s="230" t="s">
        <v>116</v>
      </c>
      <c r="E40" s="223" t="s">
        <v>100</v>
      </c>
      <c r="F40" s="232"/>
      <c r="G40" s="90" t="s">
        <v>136</v>
      </c>
      <c r="H40" s="226">
        <v>1</v>
      </c>
      <c r="I40" s="215"/>
      <c r="J40" s="216"/>
      <c r="K40" s="217">
        <f t="shared" si="0"/>
        <v>0</v>
      </c>
      <c r="L40" s="218">
        <f t="shared" si="1"/>
        <v>0</v>
      </c>
      <c r="M40" s="219">
        <f t="shared" si="2"/>
        <v>0</v>
      </c>
      <c r="N40" s="217">
        <f t="shared" si="3"/>
        <v>0</v>
      </c>
      <c r="O40" s="227"/>
      <c r="P40" s="35"/>
      <c r="Q40" s="35"/>
      <c r="R40" s="35"/>
      <c r="S40" s="35"/>
      <c r="T40" s="35"/>
      <c r="U40" s="35"/>
      <c r="V40" s="35"/>
      <c r="W40" s="35"/>
      <c r="X40" s="35"/>
      <c r="Y40" s="35"/>
      <c r="Z40" s="35"/>
    </row>
    <row r="41" spans="1:26" s="46" customFormat="1" ht="30" customHeight="1" outlineLevel="1" x14ac:dyDescent="0.25">
      <c r="A41" s="229" t="s">
        <v>82</v>
      </c>
      <c r="B41" s="263"/>
      <c r="C41" s="232" t="s">
        <v>117</v>
      </c>
      <c r="D41" s="230" t="s">
        <v>104</v>
      </c>
      <c r="E41" s="223" t="s">
        <v>106</v>
      </c>
      <c r="F41" s="232"/>
      <c r="G41" s="90" t="s">
        <v>136</v>
      </c>
      <c r="H41" s="226">
        <v>1</v>
      </c>
      <c r="I41" s="215"/>
      <c r="J41" s="216"/>
      <c r="K41" s="217">
        <f t="shared" si="0"/>
        <v>0</v>
      </c>
      <c r="L41" s="218">
        <f t="shared" si="1"/>
        <v>0</v>
      </c>
      <c r="M41" s="219">
        <f t="shared" si="2"/>
        <v>0</v>
      </c>
      <c r="N41" s="217">
        <f t="shared" si="3"/>
        <v>0</v>
      </c>
      <c r="O41" s="227"/>
      <c r="P41" s="35"/>
      <c r="Q41" s="35"/>
      <c r="R41" s="35"/>
      <c r="S41" s="35"/>
      <c r="T41" s="35"/>
      <c r="U41" s="35"/>
      <c r="V41" s="35"/>
      <c r="W41" s="35"/>
      <c r="X41" s="35"/>
      <c r="Y41" s="35"/>
      <c r="Z41" s="35"/>
    </row>
    <row r="42" spans="1:26" s="46" customFormat="1" ht="30" customHeight="1" outlineLevel="1" x14ac:dyDescent="0.25">
      <c r="A42" s="229" t="s">
        <v>83</v>
      </c>
      <c r="B42" s="263"/>
      <c r="C42" s="232" t="s">
        <v>122</v>
      </c>
      <c r="D42" s="230" t="s">
        <v>120</v>
      </c>
      <c r="E42" s="223"/>
      <c r="F42" s="232"/>
      <c r="G42" s="90" t="s">
        <v>136</v>
      </c>
      <c r="H42" s="226">
        <v>1</v>
      </c>
      <c r="I42" s="215"/>
      <c r="J42" s="216"/>
      <c r="K42" s="217">
        <f t="shared" si="0"/>
        <v>0</v>
      </c>
      <c r="L42" s="218">
        <f t="shared" si="1"/>
        <v>0</v>
      </c>
      <c r="M42" s="219">
        <f t="shared" si="2"/>
        <v>0</v>
      </c>
      <c r="N42" s="217">
        <f t="shared" si="3"/>
        <v>0</v>
      </c>
      <c r="O42" s="227"/>
      <c r="P42" s="35"/>
      <c r="Q42" s="35"/>
      <c r="R42" s="35"/>
      <c r="S42" s="35"/>
      <c r="T42" s="35"/>
      <c r="U42" s="35"/>
      <c r="V42" s="35"/>
      <c r="W42" s="35"/>
      <c r="X42" s="35"/>
      <c r="Y42" s="35"/>
      <c r="Z42" s="35"/>
    </row>
    <row r="43" spans="1:26" s="46" customFormat="1" ht="30" customHeight="1" outlineLevel="1" x14ac:dyDescent="0.25">
      <c r="A43" s="229" t="s">
        <v>84</v>
      </c>
      <c r="B43" s="263"/>
      <c r="C43" s="232" t="s">
        <v>118</v>
      </c>
      <c r="D43" s="230" t="s">
        <v>109</v>
      </c>
      <c r="E43" s="223" t="s">
        <v>106</v>
      </c>
      <c r="F43" s="232"/>
      <c r="G43" s="90" t="s">
        <v>136</v>
      </c>
      <c r="H43" s="226">
        <v>4</v>
      </c>
      <c r="I43" s="215"/>
      <c r="J43" s="216"/>
      <c r="K43" s="217">
        <f t="shared" si="0"/>
        <v>0</v>
      </c>
      <c r="L43" s="218">
        <f t="shared" si="1"/>
        <v>0</v>
      </c>
      <c r="M43" s="219">
        <f t="shared" si="2"/>
        <v>0</v>
      </c>
      <c r="N43" s="217">
        <f t="shared" si="3"/>
        <v>0</v>
      </c>
      <c r="O43" s="227"/>
      <c r="P43" s="35"/>
      <c r="Q43" s="35"/>
      <c r="R43" s="35"/>
      <c r="S43" s="35"/>
      <c r="T43" s="35"/>
      <c r="U43" s="35"/>
      <c r="V43" s="35"/>
      <c r="W43" s="35"/>
      <c r="X43" s="35"/>
      <c r="Y43" s="35"/>
      <c r="Z43" s="35"/>
    </row>
    <row r="44" spans="1:26" s="46" customFormat="1" ht="30" customHeight="1" outlineLevel="1" x14ac:dyDescent="0.25">
      <c r="A44" s="229" t="s">
        <v>85</v>
      </c>
      <c r="B44" s="263"/>
      <c r="C44" s="232" t="s">
        <v>119</v>
      </c>
      <c r="D44" s="230" t="s">
        <v>120</v>
      </c>
      <c r="E44" s="223"/>
      <c r="F44" s="232"/>
      <c r="G44" s="90" t="s">
        <v>136</v>
      </c>
      <c r="H44" s="226">
        <v>2</v>
      </c>
      <c r="I44" s="215"/>
      <c r="J44" s="216"/>
      <c r="K44" s="217">
        <f t="shared" si="0"/>
        <v>0</v>
      </c>
      <c r="L44" s="218">
        <f t="shared" si="1"/>
        <v>0</v>
      </c>
      <c r="M44" s="219">
        <f t="shared" si="2"/>
        <v>0</v>
      </c>
      <c r="N44" s="217">
        <f t="shared" si="3"/>
        <v>0</v>
      </c>
      <c r="O44" s="227"/>
      <c r="P44" s="35"/>
      <c r="Q44" s="35"/>
      <c r="R44" s="35"/>
      <c r="S44" s="35"/>
      <c r="T44" s="35"/>
      <c r="U44" s="35"/>
      <c r="V44" s="35"/>
      <c r="W44" s="35"/>
      <c r="X44" s="35"/>
      <c r="Y44" s="35"/>
      <c r="Z44" s="35"/>
    </row>
    <row r="45" spans="1:26" s="46" customFormat="1" ht="30" customHeight="1" outlineLevel="1" x14ac:dyDescent="0.25">
      <c r="A45" s="229" t="s">
        <v>86</v>
      </c>
      <c r="B45" s="263"/>
      <c r="C45" s="232" t="s">
        <v>182</v>
      </c>
      <c r="D45" s="230" t="s">
        <v>121</v>
      </c>
      <c r="E45" s="223"/>
      <c r="F45" s="232"/>
      <c r="G45" s="90" t="s">
        <v>136</v>
      </c>
      <c r="H45" s="226">
        <v>2</v>
      </c>
      <c r="I45" s="215"/>
      <c r="J45" s="216"/>
      <c r="K45" s="217">
        <f t="shared" si="0"/>
        <v>0</v>
      </c>
      <c r="L45" s="218">
        <f t="shared" si="1"/>
        <v>0</v>
      </c>
      <c r="M45" s="219">
        <f t="shared" si="2"/>
        <v>0</v>
      </c>
      <c r="N45" s="217">
        <f t="shared" si="3"/>
        <v>0</v>
      </c>
      <c r="O45" s="227"/>
      <c r="P45" s="35"/>
      <c r="Q45" s="35"/>
      <c r="R45" s="35"/>
      <c r="S45" s="35"/>
      <c r="T45" s="35"/>
      <c r="U45" s="35"/>
      <c r="V45" s="35"/>
      <c r="W45" s="35"/>
      <c r="X45" s="35"/>
      <c r="Y45" s="35"/>
      <c r="Z45" s="35"/>
    </row>
    <row r="46" spans="1:26" s="58" customFormat="1" ht="30" customHeight="1" x14ac:dyDescent="0.25">
      <c r="A46" s="49">
        <v>3</v>
      </c>
      <c r="B46" s="155"/>
      <c r="C46" s="50" t="s">
        <v>35</v>
      </c>
      <c r="D46" s="50"/>
      <c r="E46" s="50"/>
      <c r="F46" s="50"/>
      <c r="G46" s="51"/>
      <c r="H46" s="52"/>
      <c r="I46" s="53"/>
      <c r="J46" s="54"/>
      <c r="K46" s="55"/>
      <c r="L46" s="53">
        <f>SUM(L47:L79)</f>
        <v>0</v>
      </c>
      <c r="M46" s="54">
        <f>SUM(M47:M79)</f>
        <v>0</v>
      </c>
      <c r="N46" s="55">
        <f t="shared" si="3"/>
        <v>0</v>
      </c>
      <c r="O46" s="56"/>
      <c r="P46" s="57"/>
      <c r="Q46" s="57"/>
      <c r="R46" s="57"/>
      <c r="S46" s="57"/>
      <c r="T46" s="57"/>
      <c r="U46" s="57"/>
      <c r="V46" s="57"/>
      <c r="W46" s="57"/>
      <c r="X46" s="57"/>
      <c r="Y46" s="57"/>
      <c r="Z46" s="57"/>
    </row>
    <row r="47" spans="1:26" s="46" customFormat="1" ht="30" customHeight="1" outlineLevel="1" x14ac:dyDescent="0.25">
      <c r="A47" s="233" t="s">
        <v>39</v>
      </c>
      <c r="B47" s="141"/>
      <c r="C47" s="88" t="s">
        <v>123</v>
      </c>
      <c r="D47" s="47" t="s">
        <v>131</v>
      </c>
      <c r="E47" s="47" t="s">
        <v>134</v>
      </c>
      <c r="F47" s="88"/>
      <c r="G47" s="125" t="s">
        <v>62</v>
      </c>
      <c r="H47" s="134">
        <v>115</v>
      </c>
      <c r="I47" s="126"/>
      <c r="J47" s="127"/>
      <c r="K47" s="128">
        <f t="shared" ref="K47:K61" si="4">I47+J47</f>
        <v>0</v>
      </c>
      <c r="L47" s="129">
        <f t="shared" ref="L47:L61" si="5">H47*I47</f>
        <v>0</v>
      </c>
      <c r="M47" s="130">
        <f t="shared" ref="M47:M61" si="6">H47*J47</f>
        <v>0</v>
      </c>
      <c r="N47" s="128">
        <f t="shared" si="3"/>
        <v>0</v>
      </c>
      <c r="O47" s="264"/>
      <c r="P47" s="35"/>
      <c r="Q47" s="35"/>
      <c r="R47" s="35"/>
      <c r="S47" s="35"/>
      <c r="T47" s="35"/>
      <c r="U47" s="35"/>
      <c r="V47" s="35"/>
      <c r="W47" s="35"/>
      <c r="X47" s="35"/>
      <c r="Y47" s="35"/>
      <c r="Z47" s="35"/>
    </row>
    <row r="48" spans="1:26" s="46" customFormat="1" ht="30" customHeight="1" outlineLevel="1" x14ac:dyDescent="0.25">
      <c r="A48" s="233" t="s">
        <v>40</v>
      </c>
      <c r="B48" s="141"/>
      <c r="C48" s="279" t="s">
        <v>124</v>
      </c>
      <c r="D48" s="47" t="s">
        <v>132</v>
      </c>
      <c r="E48" s="47" t="s">
        <v>135</v>
      </c>
      <c r="F48" s="88"/>
      <c r="G48" s="125" t="s">
        <v>62</v>
      </c>
      <c r="H48" s="87">
        <v>59</v>
      </c>
      <c r="I48" s="126"/>
      <c r="J48" s="127"/>
      <c r="K48" s="128">
        <f t="shared" si="4"/>
        <v>0</v>
      </c>
      <c r="L48" s="129">
        <f t="shared" si="5"/>
        <v>0</v>
      </c>
      <c r="M48" s="130">
        <f t="shared" si="6"/>
        <v>0</v>
      </c>
      <c r="N48" s="128">
        <f t="shared" si="3"/>
        <v>0</v>
      </c>
      <c r="O48" s="264"/>
      <c r="P48" s="35"/>
      <c r="Q48" s="35"/>
      <c r="R48" s="35"/>
      <c r="S48" s="35"/>
      <c r="T48" s="35"/>
      <c r="U48" s="35"/>
      <c r="V48" s="35"/>
      <c r="W48" s="35"/>
      <c r="X48" s="35"/>
      <c r="Y48" s="35"/>
      <c r="Z48" s="35"/>
    </row>
    <row r="49" spans="1:26" s="46" customFormat="1" ht="30" customHeight="1" outlineLevel="1" x14ac:dyDescent="0.25">
      <c r="A49" s="233" t="s">
        <v>41</v>
      </c>
      <c r="B49" s="141"/>
      <c r="C49" s="135" t="s">
        <v>204</v>
      </c>
      <c r="D49" s="47" t="s">
        <v>132</v>
      </c>
      <c r="E49" s="47" t="s">
        <v>135</v>
      </c>
      <c r="F49" s="88"/>
      <c r="G49" s="125" t="s">
        <v>62</v>
      </c>
      <c r="H49" s="87">
        <v>385</v>
      </c>
      <c r="I49" s="126"/>
      <c r="J49" s="127"/>
      <c r="K49" s="128">
        <f t="shared" si="4"/>
        <v>0</v>
      </c>
      <c r="L49" s="129">
        <f t="shared" si="5"/>
        <v>0</v>
      </c>
      <c r="M49" s="130">
        <f t="shared" si="6"/>
        <v>0</v>
      </c>
      <c r="N49" s="128">
        <f t="shared" si="3"/>
        <v>0</v>
      </c>
      <c r="O49" s="264"/>
      <c r="P49" s="35"/>
      <c r="Q49" s="35"/>
      <c r="R49" s="35"/>
      <c r="S49" s="35"/>
      <c r="T49" s="35"/>
      <c r="U49" s="35"/>
      <c r="V49" s="35"/>
      <c r="W49" s="35"/>
      <c r="X49" s="35"/>
      <c r="Y49" s="35"/>
      <c r="Z49" s="35"/>
    </row>
    <row r="50" spans="1:26" s="46" customFormat="1" ht="30" customHeight="1" outlineLevel="1" x14ac:dyDescent="0.25">
      <c r="A50" s="233" t="s">
        <v>42</v>
      </c>
      <c r="B50" s="141"/>
      <c r="C50" s="88" t="s">
        <v>205</v>
      </c>
      <c r="D50" s="47" t="s">
        <v>133</v>
      </c>
      <c r="E50" s="47" t="s">
        <v>135</v>
      </c>
      <c r="F50" s="88"/>
      <c r="G50" s="125" t="s">
        <v>62</v>
      </c>
      <c r="H50" s="87">
        <v>21</v>
      </c>
      <c r="I50" s="126"/>
      <c r="J50" s="127"/>
      <c r="K50" s="128">
        <f t="shared" si="4"/>
        <v>0</v>
      </c>
      <c r="L50" s="129">
        <f t="shared" si="5"/>
        <v>0</v>
      </c>
      <c r="M50" s="130">
        <f t="shared" si="6"/>
        <v>0</v>
      </c>
      <c r="N50" s="128">
        <f t="shared" si="3"/>
        <v>0</v>
      </c>
      <c r="O50" s="264"/>
      <c r="P50" s="35"/>
      <c r="Q50" s="35"/>
      <c r="R50" s="35"/>
      <c r="S50" s="35"/>
      <c r="T50" s="35"/>
      <c r="U50" s="35"/>
      <c r="V50" s="35"/>
      <c r="W50" s="35"/>
      <c r="X50" s="35"/>
      <c r="Y50" s="35"/>
      <c r="Z50" s="35"/>
    </row>
    <row r="51" spans="1:26" s="46" customFormat="1" ht="30" customHeight="1" outlineLevel="1" x14ac:dyDescent="0.25">
      <c r="A51" s="233" t="s">
        <v>72</v>
      </c>
      <c r="B51" s="141"/>
      <c r="C51" s="88" t="s">
        <v>127</v>
      </c>
      <c r="D51" s="47" t="s">
        <v>133</v>
      </c>
      <c r="E51" s="47" t="s">
        <v>135</v>
      </c>
      <c r="F51" s="88"/>
      <c r="G51" s="125" t="s">
        <v>62</v>
      </c>
      <c r="H51" s="87">
        <v>51</v>
      </c>
      <c r="I51" s="126"/>
      <c r="J51" s="127"/>
      <c r="K51" s="128">
        <f t="shared" si="4"/>
        <v>0</v>
      </c>
      <c r="L51" s="129">
        <f t="shared" si="5"/>
        <v>0</v>
      </c>
      <c r="M51" s="130">
        <f t="shared" si="6"/>
        <v>0</v>
      </c>
      <c r="N51" s="128">
        <f t="shared" si="3"/>
        <v>0</v>
      </c>
      <c r="O51" s="264" t="s">
        <v>75</v>
      </c>
      <c r="P51" s="35"/>
      <c r="Q51" s="35"/>
      <c r="R51" s="35"/>
      <c r="S51" s="35"/>
      <c r="T51" s="35"/>
      <c r="U51" s="35"/>
      <c r="V51" s="35"/>
      <c r="W51" s="35"/>
      <c r="X51" s="35"/>
      <c r="Y51" s="35"/>
      <c r="Z51" s="35"/>
    </row>
    <row r="52" spans="1:26" s="46" customFormat="1" ht="30" customHeight="1" outlineLevel="1" x14ac:dyDescent="0.25">
      <c r="A52" s="233" t="s">
        <v>73</v>
      </c>
      <c r="B52" s="141"/>
      <c r="C52" s="88" t="s">
        <v>128</v>
      </c>
      <c r="D52" s="47" t="s">
        <v>133</v>
      </c>
      <c r="E52" s="47" t="s">
        <v>135</v>
      </c>
      <c r="F52" s="88"/>
      <c r="G52" s="125" t="s">
        <v>62</v>
      </c>
      <c r="H52" s="87">
        <v>28</v>
      </c>
      <c r="I52" s="126"/>
      <c r="J52" s="127"/>
      <c r="K52" s="128">
        <f t="shared" si="4"/>
        <v>0</v>
      </c>
      <c r="L52" s="129">
        <f t="shared" si="5"/>
        <v>0</v>
      </c>
      <c r="M52" s="130">
        <f t="shared" si="6"/>
        <v>0</v>
      </c>
      <c r="N52" s="128">
        <f t="shared" si="3"/>
        <v>0</v>
      </c>
      <c r="O52" s="264" t="s">
        <v>75</v>
      </c>
      <c r="P52" s="35"/>
      <c r="Q52" s="35"/>
      <c r="R52" s="35"/>
      <c r="S52" s="35"/>
      <c r="T52" s="35"/>
      <c r="U52" s="35"/>
      <c r="V52" s="35"/>
      <c r="W52" s="35"/>
      <c r="X52" s="35"/>
      <c r="Y52" s="35"/>
      <c r="Z52" s="35"/>
    </row>
    <row r="53" spans="1:26" s="46" customFormat="1" ht="30" customHeight="1" outlineLevel="1" x14ac:dyDescent="0.25">
      <c r="A53" s="233" t="s">
        <v>43</v>
      </c>
      <c r="B53" s="141"/>
      <c r="C53" s="232" t="s">
        <v>129</v>
      </c>
      <c r="D53" s="230"/>
      <c r="E53" s="230" t="s">
        <v>135</v>
      </c>
      <c r="F53" s="232"/>
      <c r="G53" s="97" t="s">
        <v>136</v>
      </c>
      <c r="H53" s="226">
        <v>10</v>
      </c>
      <c r="I53" s="215"/>
      <c r="J53" s="216"/>
      <c r="K53" s="217">
        <f t="shared" si="4"/>
        <v>0</v>
      </c>
      <c r="L53" s="218">
        <f t="shared" si="5"/>
        <v>0</v>
      </c>
      <c r="M53" s="219">
        <f t="shared" si="6"/>
        <v>0</v>
      </c>
      <c r="N53" s="217">
        <f t="shared" si="3"/>
        <v>0</v>
      </c>
      <c r="O53" s="227"/>
      <c r="P53" s="35"/>
      <c r="Q53" s="35"/>
      <c r="R53" s="35"/>
      <c r="S53" s="35"/>
      <c r="T53" s="35"/>
      <c r="U53" s="35"/>
      <c r="V53" s="35"/>
      <c r="W53" s="35"/>
      <c r="X53" s="35"/>
      <c r="Y53" s="35"/>
      <c r="Z53" s="35"/>
    </row>
    <row r="54" spans="1:26" s="46" customFormat="1" ht="30" customHeight="1" outlineLevel="1" x14ac:dyDescent="0.25">
      <c r="A54" s="233" t="s">
        <v>44</v>
      </c>
      <c r="B54" s="141"/>
      <c r="C54" s="232" t="s">
        <v>206</v>
      </c>
      <c r="D54" s="230"/>
      <c r="E54" s="230" t="s">
        <v>135</v>
      </c>
      <c r="F54" s="232"/>
      <c r="G54" s="97" t="s">
        <v>136</v>
      </c>
      <c r="H54" s="226">
        <v>44</v>
      </c>
      <c r="I54" s="215"/>
      <c r="J54" s="216"/>
      <c r="K54" s="217">
        <f t="shared" si="4"/>
        <v>0</v>
      </c>
      <c r="L54" s="218">
        <f t="shared" si="5"/>
        <v>0</v>
      </c>
      <c r="M54" s="219">
        <f t="shared" si="6"/>
        <v>0</v>
      </c>
      <c r="N54" s="217">
        <f t="shared" si="3"/>
        <v>0</v>
      </c>
      <c r="O54" s="227"/>
      <c r="P54" s="35"/>
      <c r="Q54" s="35"/>
      <c r="R54" s="35"/>
      <c r="S54" s="35"/>
      <c r="T54" s="35"/>
      <c r="U54" s="35"/>
      <c r="V54" s="35"/>
      <c r="W54" s="35"/>
      <c r="X54" s="35"/>
      <c r="Y54" s="35"/>
      <c r="Z54" s="35"/>
    </row>
    <row r="55" spans="1:26" s="46" customFormat="1" ht="30" customHeight="1" outlineLevel="1" x14ac:dyDescent="0.25">
      <c r="A55" s="233" t="s">
        <v>45</v>
      </c>
      <c r="B55" s="141"/>
      <c r="C55" s="232" t="s">
        <v>207</v>
      </c>
      <c r="D55" s="230"/>
      <c r="E55" s="230" t="s">
        <v>135</v>
      </c>
      <c r="F55" s="232"/>
      <c r="G55" s="97" t="s">
        <v>136</v>
      </c>
      <c r="H55" s="226">
        <v>2</v>
      </c>
      <c r="I55" s="215"/>
      <c r="J55" s="216"/>
      <c r="K55" s="217">
        <f t="shared" si="4"/>
        <v>0</v>
      </c>
      <c r="L55" s="218">
        <f t="shared" si="5"/>
        <v>0</v>
      </c>
      <c r="M55" s="219">
        <f t="shared" si="6"/>
        <v>0</v>
      </c>
      <c r="N55" s="217">
        <f t="shared" si="3"/>
        <v>0</v>
      </c>
      <c r="O55" s="227"/>
      <c r="P55" s="35"/>
      <c r="Q55" s="35"/>
      <c r="R55" s="35"/>
      <c r="S55" s="35"/>
      <c r="T55" s="35"/>
      <c r="U55" s="35"/>
      <c r="V55" s="35"/>
      <c r="W55" s="35"/>
      <c r="X55" s="35"/>
      <c r="Y55" s="35"/>
      <c r="Z55" s="35"/>
    </row>
    <row r="56" spans="1:26" s="46" customFormat="1" ht="30" customHeight="1" outlineLevel="1" x14ac:dyDescent="0.25">
      <c r="A56" s="233" t="s">
        <v>46</v>
      </c>
      <c r="B56" s="141"/>
      <c r="C56" s="232" t="s">
        <v>138</v>
      </c>
      <c r="D56" s="251" t="s">
        <v>140</v>
      </c>
      <c r="E56" s="230" t="s">
        <v>142</v>
      </c>
      <c r="F56" s="232"/>
      <c r="G56" s="97" t="s">
        <v>137</v>
      </c>
      <c r="H56" s="226">
        <v>46</v>
      </c>
      <c r="I56" s="215"/>
      <c r="J56" s="216"/>
      <c r="K56" s="217">
        <f t="shared" si="4"/>
        <v>0</v>
      </c>
      <c r="L56" s="218">
        <f t="shared" si="5"/>
        <v>0</v>
      </c>
      <c r="M56" s="219">
        <f t="shared" si="6"/>
        <v>0</v>
      </c>
      <c r="N56" s="217">
        <f t="shared" si="3"/>
        <v>0</v>
      </c>
      <c r="O56" s="227"/>
      <c r="P56" s="35"/>
      <c r="Q56" s="35"/>
      <c r="R56" s="35"/>
      <c r="S56" s="175"/>
      <c r="T56" s="35"/>
      <c r="U56" s="35"/>
      <c r="V56" s="35"/>
      <c r="W56" s="35"/>
      <c r="X56" s="35"/>
      <c r="Y56" s="35"/>
      <c r="Z56" s="35"/>
    </row>
    <row r="57" spans="1:26" s="46" customFormat="1" ht="30" customHeight="1" outlineLevel="1" x14ac:dyDescent="0.25">
      <c r="A57" s="233" t="s">
        <v>47</v>
      </c>
      <c r="B57" s="141"/>
      <c r="C57" s="232" t="s">
        <v>139</v>
      </c>
      <c r="D57" s="251" t="s">
        <v>141</v>
      </c>
      <c r="E57" s="230" t="s">
        <v>142</v>
      </c>
      <c r="F57" s="232"/>
      <c r="G57" s="97" t="s">
        <v>137</v>
      </c>
      <c r="H57" s="226">
        <v>30</v>
      </c>
      <c r="I57" s="215"/>
      <c r="J57" s="216"/>
      <c r="K57" s="217">
        <f t="shared" si="4"/>
        <v>0</v>
      </c>
      <c r="L57" s="218">
        <f t="shared" si="5"/>
        <v>0</v>
      </c>
      <c r="M57" s="219">
        <f t="shared" si="6"/>
        <v>0</v>
      </c>
      <c r="N57" s="217">
        <f t="shared" si="3"/>
        <v>0</v>
      </c>
      <c r="O57" s="227"/>
      <c r="P57" s="35"/>
      <c r="Q57" s="35"/>
      <c r="R57" s="35"/>
      <c r="S57" s="175"/>
      <c r="T57" s="35"/>
      <c r="U57" s="35"/>
      <c r="V57" s="35"/>
      <c r="W57" s="35"/>
      <c r="X57" s="35"/>
      <c r="Y57" s="35"/>
      <c r="Z57" s="35"/>
    </row>
    <row r="58" spans="1:26" s="46" customFormat="1" ht="30" customHeight="1" outlineLevel="1" x14ac:dyDescent="0.25">
      <c r="A58" s="233" t="s">
        <v>48</v>
      </c>
      <c r="B58" s="141"/>
      <c r="C58" s="232" t="s">
        <v>208</v>
      </c>
      <c r="D58" s="251" t="s">
        <v>140</v>
      </c>
      <c r="E58" s="230" t="s">
        <v>142</v>
      </c>
      <c r="F58" s="232"/>
      <c r="G58" s="97" t="s">
        <v>137</v>
      </c>
      <c r="H58" s="226">
        <v>7</v>
      </c>
      <c r="I58" s="215"/>
      <c r="J58" s="216"/>
      <c r="K58" s="217">
        <f t="shared" si="4"/>
        <v>0</v>
      </c>
      <c r="L58" s="218">
        <f t="shared" si="5"/>
        <v>0</v>
      </c>
      <c r="M58" s="219">
        <f t="shared" si="6"/>
        <v>0</v>
      </c>
      <c r="N58" s="217">
        <f t="shared" si="3"/>
        <v>0</v>
      </c>
      <c r="O58" s="227"/>
      <c r="P58" s="35"/>
      <c r="Q58" s="35"/>
      <c r="R58" s="35"/>
      <c r="S58" s="175"/>
      <c r="T58" s="35"/>
      <c r="U58" s="35"/>
      <c r="V58" s="35"/>
      <c r="W58" s="35"/>
      <c r="X58" s="35"/>
      <c r="Y58" s="35"/>
      <c r="Z58" s="35"/>
    </row>
    <row r="59" spans="1:26" s="46" customFormat="1" ht="30" customHeight="1" outlineLevel="1" x14ac:dyDescent="0.25">
      <c r="A59" s="233" t="s">
        <v>49</v>
      </c>
      <c r="B59" s="141"/>
      <c r="C59" s="232" t="s">
        <v>209</v>
      </c>
      <c r="D59" s="251" t="s">
        <v>141</v>
      </c>
      <c r="E59" s="230" t="s">
        <v>142</v>
      </c>
      <c r="F59" s="232"/>
      <c r="G59" s="97" t="s">
        <v>137</v>
      </c>
      <c r="H59" s="226">
        <v>2</v>
      </c>
      <c r="I59" s="215"/>
      <c r="J59" s="216"/>
      <c r="K59" s="217">
        <f t="shared" si="4"/>
        <v>0</v>
      </c>
      <c r="L59" s="218">
        <f t="shared" si="5"/>
        <v>0</v>
      </c>
      <c r="M59" s="219">
        <f t="shared" si="6"/>
        <v>0</v>
      </c>
      <c r="N59" s="217">
        <f t="shared" si="3"/>
        <v>0</v>
      </c>
      <c r="O59" s="227"/>
      <c r="P59" s="35"/>
      <c r="Q59" s="35"/>
      <c r="R59" s="35"/>
      <c r="S59" s="176"/>
      <c r="T59" s="35"/>
      <c r="U59" s="35"/>
      <c r="V59" s="35"/>
      <c r="W59" s="35"/>
      <c r="X59" s="35"/>
      <c r="Y59" s="35"/>
      <c r="Z59" s="35"/>
    </row>
    <row r="60" spans="1:26" s="46" customFormat="1" ht="30" customHeight="1" outlineLevel="1" x14ac:dyDescent="0.25">
      <c r="A60" s="233" t="s">
        <v>50</v>
      </c>
      <c r="B60" s="141"/>
      <c r="C60" s="232" t="s">
        <v>208</v>
      </c>
      <c r="D60" s="251" t="s">
        <v>140</v>
      </c>
      <c r="E60" s="230" t="s">
        <v>142</v>
      </c>
      <c r="F60" s="232"/>
      <c r="G60" s="97" t="s">
        <v>137</v>
      </c>
      <c r="H60" s="226">
        <v>19</v>
      </c>
      <c r="I60" s="215"/>
      <c r="J60" s="216"/>
      <c r="K60" s="217">
        <f t="shared" si="4"/>
        <v>0</v>
      </c>
      <c r="L60" s="218">
        <f t="shared" si="5"/>
        <v>0</v>
      </c>
      <c r="M60" s="219">
        <f t="shared" si="6"/>
        <v>0</v>
      </c>
      <c r="N60" s="217">
        <f t="shared" si="3"/>
        <v>0</v>
      </c>
      <c r="O60" s="227"/>
      <c r="P60" s="35"/>
      <c r="Q60" s="35"/>
      <c r="R60" s="35"/>
      <c r="S60" s="175"/>
      <c r="T60" s="35"/>
      <c r="U60" s="35"/>
      <c r="V60" s="35"/>
      <c r="W60" s="35"/>
      <c r="X60" s="35"/>
      <c r="Y60" s="35"/>
      <c r="Z60" s="35"/>
    </row>
    <row r="61" spans="1:26" s="46" customFormat="1" ht="30" customHeight="1" outlineLevel="1" x14ac:dyDescent="0.25">
      <c r="A61" s="233" t="s">
        <v>146</v>
      </c>
      <c r="B61" s="141"/>
      <c r="C61" s="232" t="s">
        <v>209</v>
      </c>
      <c r="D61" s="251" t="s">
        <v>141</v>
      </c>
      <c r="E61" s="230" t="s">
        <v>142</v>
      </c>
      <c r="F61" s="232"/>
      <c r="G61" s="97" t="s">
        <v>137</v>
      </c>
      <c r="H61" s="226">
        <v>10</v>
      </c>
      <c r="I61" s="215"/>
      <c r="J61" s="216"/>
      <c r="K61" s="217">
        <f t="shared" si="4"/>
        <v>0</v>
      </c>
      <c r="L61" s="218">
        <f t="shared" si="5"/>
        <v>0</v>
      </c>
      <c r="M61" s="219">
        <f t="shared" si="6"/>
        <v>0</v>
      </c>
      <c r="N61" s="217">
        <f t="shared" si="3"/>
        <v>0</v>
      </c>
      <c r="O61" s="227"/>
      <c r="P61" s="35"/>
      <c r="Q61" s="35"/>
      <c r="R61" s="35"/>
      <c r="S61" s="176"/>
      <c r="T61" s="35"/>
      <c r="U61" s="35"/>
      <c r="V61" s="35"/>
      <c r="W61" s="35"/>
      <c r="X61" s="35"/>
      <c r="Y61" s="35"/>
      <c r="Z61" s="35"/>
    </row>
    <row r="62" spans="1:26" s="132" customFormat="1" ht="33.75" customHeight="1" outlineLevel="1" x14ac:dyDescent="0.25">
      <c r="A62" s="233" t="s">
        <v>147</v>
      </c>
      <c r="B62" s="141"/>
      <c r="C62" s="88" t="s">
        <v>210</v>
      </c>
      <c r="D62" s="47"/>
      <c r="E62" s="47"/>
      <c r="F62" s="88"/>
      <c r="G62" s="153"/>
      <c r="H62" s="87"/>
      <c r="I62" s="129"/>
      <c r="J62" s="130"/>
      <c r="K62" s="128"/>
      <c r="L62" s="129"/>
      <c r="M62" s="130"/>
      <c r="N62" s="128"/>
      <c r="O62" s="252"/>
      <c r="P62" s="131"/>
      <c r="Q62" s="131"/>
      <c r="R62" s="131"/>
      <c r="S62" s="177"/>
      <c r="T62" s="131"/>
      <c r="U62" s="131"/>
      <c r="V62" s="131"/>
      <c r="W62" s="131"/>
      <c r="X62" s="131"/>
      <c r="Y62" s="131"/>
      <c r="Z62" s="131"/>
    </row>
    <row r="63" spans="1:26" s="132" customFormat="1" ht="33.75" customHeight="1" outlineLevel="1" x14ac:dyDescent="0.25">
      <c r="A63" s="233" t="s">
        <v>218</v>
      </c>
      <c r="B63" s="141"/>
      <c r="C63" s="222" t="s">
        <v>214</v>
      </c>
      <c r="D63" s="223"/>
      <c r="E63" s="223"/>
      <c r="F63" s="48"/>
      <c r="G63" s="225" t="s">
        <v>101</v>
      </c>
      <c r="H63" s="226">
        <v>27</v>
      </c>
      <c r="I63" s="215"/>
      <c r="J63" s="216"/>
      <c r="K63" s="217">
        <f t="shared" ref="K63:K68" si="7">I63+J63</f>
        <v>0</v>
      </c>
      <c r="L63" s="218">
        <f t="shared" ref="L63:L68" si="8">H63*I63</f>
        <v>0</v>
      </c>
      <c r="M63" s="219">
        <f t="shared" ref="M63:M68" si="9">H63*J63</f>
        <v>0</v>
      </c>
      <c r="N63" s="217">
        <f t="shared" ref="N63:N68" si="10">L63+M63</f>
        <v>0</v>
      </c>
      <c r="O63" s="252"/>
      <c r="P63" s="131"/>
      <c r="Q63" s="131"/>
      <c r="R63" s="131"/>
      <c r="S63" s="131"/>
      <c r="T63" s="131"/>
      <c r="U63" s="131"/>
      <c r="V63" s="131"/>
      <c r="W63" s="131"/>
      <c r="X63" s="131"/>
      <c r="Y63" s="131"/>
      <c r="Z63" s="131"/>
    </row>
    <row r="64" spans="1:26" s="132" customFormat="1" ht="33.75" customHeight="1" outlineLevel="1" x14ac:dyDescent="0.25">
      <c r="A64" s="233" t="s">
        <v>219</v>
      </c>
      <c r="B64" s="141"/>
      <c r="C64" s="222" t="s">
        <v>216</v>
      </c>
      <c r="D64" s="223"/>
      <c r="E64" s="223"/>
      <c r="F64" s="224"/>
      <c r="G64" s="225" t="s">
        <v>101</v>
      </c>
      <c r="H64" s="226">
        <v>1</v>
      </c>
      <c r="I64" s="215"/>
      <c r="J64" s="216"/>
      <c r="K64" s="217">
        <f t="shared" si="7"/>
        <v>0</v>
      </c>
      <c r="L64" s="218">
        <f t="shared" si="8"/>
        <v>0</v>
      </c>
      <c r="M64" s="219">
        <f t="shared" si="9"/>
        <v>0</v>
      </c>
      <c r="N64" s="217">
        <f t="shared" si="10"/>
        <v>0</v>
      </c>
      <c r="O64" s="252"/>
      <c r="P64" s="131"/>
      <c r="Q64" s="131"/>
      <c r="R64" s="131"/>
      <c r="S64" s="131"/>
      <c r="T64" s="131"/>
      <c r="U64" s="131"/>
      <c r="V64" s="131"/>
      <c r="W64" s="131"/>
      <c r="X64" s="131"/>
      <c r="Y64" s="131"/>
      <c r="Z64" s="131"/>
    </row>
    <row r="65" spans="1:26" s="132" customFormat="1" ht="33.75" customHeight="1" outlineLevel="1" x14ac:dyDescent="0.25">
      <c r="A65" s="233" t="s">
        <v>220</v>
      </c>
      <c r="B65" s="141"/>
      <c r="C65" s="222" t="s">
        <v>215</v>
      </c>
      <c r="D65" s="223"/>
      <c r="E65" s="223"/>
      <c r="F65" s="224"/>
      <c r="G65" s="225" t="s">
        <v>101</v>
      </c>
      <c r="H65" s="226">
        <v>20</v>
      </c>
      <c r="I65" s="215"/>
      <c r="J65" s="216"/>
      <c r="K65" s="217">
        <f t="shared" si="7"/>
        <v>0</v>
      </c>
      <c r="L65" s="218">
        <f t="shared" si="8"/>
        <v>0</v>
      </c>
      <c r="M65" s="219">
        <f t="shared" si="9"/>
        <v>0</v>
      </c>
      <c r="N65" s="217">
        <f t="shared" si="10"/>
        <v>0</v>
      </c>
      <c r="O65" s="252"/>
      <c r="P65" s="131"/>
      <c r="Q65" s="131"/>
      <c r="R65" s="131"/>
      <c r="S65" s="131"/>
      <c r="T65" s="131"/>
      <c r="U65" s="131"/>
      <c r="V65" s="131"/>
      <c r="W65" s="131"/>
      <c r="X65" s="131"/>
      <c r="Y65" s="131"/>
      <c r="Z65" s="131"/>
    </row>
    <row r="66" spans="1:26" s="132" customFormat="1" ht="33.75" customHeight="1" outlineLevel="1" x14ac:dyDescent="0.25">
      <c r="A66" s="233" t="s">
        <v>221</v>
      </c>
      <c r="B66" s="141"/>
      <c r="C66" s="222" t="s">
        <v>217</v>
      </c>
      <c r="D66" s="223"/>
      <c r="E66" s="223"/>
      <c r="F66" s="224"/>
      <c r="G66" s="225" t="s">
        <v>101</v>
      </c>
      <c r="H66" s="226">
        <v>29</v>
      </c>
      <c r="I66" s="215"/>
      <c r="J66" s="216"/>
      <c r="K66" s="217">
        <f t="shared" si="7"/>
        <v>0</v>
      </c>
      <c r="L66" s="218">
        <f t="shared" si="8"/>
        <v>0</v>
      </c>
      <c r="M66" s="219">
        <f t="shared" si="9"/>
        <v>0</v>
      </c>
      <c r="N66" s="217">
        <f t="shared" si="10"/>
        <v>0</v>
      </c>
      <c r="O66" s="252"/>
      <c r="P66" s="131"/>
      <c r="Q66" s="131"/>
      <c r="R66" s="131"/>
      <c r="S66" s="131"/>
      <c r="T66" s="131"/>
      <c r="U66" s="131"/>
      <c r="V66" s="131"/>
      <c r="W66" s="131"/>
      <c r="X66" s="131"/>
      <c r="Y66" s="131"/>
      <c r="Z66" s="131"/>
    </row>
    <row r="67" spans="1:26" s="132" customFormat="1" ht="33.75" customHeight="1" outlineLevel="1" x14ac:dyDescent="0.25">
      <c r="A67" s="233" t="s">
        <v>222</v>
      </c>
      <c r="B67" s="141"/>
      <c r="C67" s="222" t="s">
        <v>161</v>
      </c>
      <c r="D67" s="223"/>
      <c r="E67" s="223"/>
      <c r="F67" s="224"/>
      <c r="G67" s="225" t="s">
        <v>101</v>
      </c>
      <c r="H67" s="226">
        <v>27</v>
      </c>
      <c r="I67" s="215"/>
      <c r="J67" s="216"/>
      <c r="K67" s="217">
        <f t="shared" si="7"/>
        <v>0</v>
      </c>
      <c r="L67" s="218">
        <f t="shared" si="8"/>
        <v>0</v>
      </c>
      <c r="M67" s="219">
        <f t="shared" si="9"/>
        <v>0</v>
      </c>
      <c r="N67" s="217">
        <f t="shared" si="10"/>
        <v>0</v>
      </c>
      <c r="O67" s="252"/>
      <c r="P67" s="131"/>
      <c r="Q67" s="131"/>
      <c r="R67" s="131"/>
      <c r="S67" s="131"/>
      <c r="T67" s="131"/>
      <c r="U67" s="131"/>
      <c r="V67" s="131"/>
      <c r="W67" s="131"/>
      <c r="X67" s="131"/>
      <c r="Y67" s="131"/>
      <c r="Z67" s="131"/>
    </row>
    <row r="68" spans="1:26" s="132" customFormat="1" ht="33.75" customHeight="1" outlineLevel="1" x14ac:dyDescent="0.25">
      <c r="A68" s="233" t="s">
        <v>223</v>
      </c>
      <c r="B68" s="141"/>
      <c r="C68" s="222" t="s">
        <v>160</v>
      </c>
      <c r="D68" s="223"/>
      <c r="E68" s="223"/>
      <c r="F68" s="224"/>
      <c r="G68" s="225" t="s">
        <v>101</v>
      </c>
      <c r="H68" s="226">
        <v>43</v>
      </c>
      <c r="I68" s="215"/>
      <c r="J68" s="216"/>
      <c r="K68" s="217">
        <f t="shared" si="7"/>
        <v>0</v>
      </c>
      <c r="L68" s="218">
        <f t="shared" si="8"/>
        <v>0</v>
      </c>
      <c r="M68" s="219">
        <f t="shared" si="9"/>
        <v>0</v>
      </c>
      <c r="N68" s="217">
        <f t="shared" si="10"/>
        <v>0</v>
      </c>
      <c r="O68" s="252"/>
      <c r="P68" s="131"/>
      <c r="Q68" s="131"/>
      <c r="R68" s="131"/>
      <c r="S68" s="131"/>
      <c r="T68" s="131"/>
      <c r="U68" s="131"/>
      <c r="V68" s="131"/>
      <c r="W68" s="131"/>
      <c r="X68" s="131"/>
      <c r="Y68" s="131"/>
      <c r="Z68" s="131"/>
    </row>
    <row r="69" spans="1:26" s="132" customFormat="1" ht="33.75" customHeight="1" outlineLevel="1" x14ac:dyDescent="0.25">
      <c r="A69" s="233" t="s">
        <v>148</v>
      </c>
      <c r="B69" s="141"/>
      <c r="C69" s="88" t="s">
        <v>144</v>
      </c>
      <c r="D69" s="47"/>
      <c r="E69" s="47"/>
      <c r="F69" s="88"/>
      <c r="G69" s="153"/>
      <c r="H69" s="87"/>
      <c r="I69" s="129"/>
      <c r="J69" s="130"/>
      <c r="K69" s="128"/>
      <c r="L69" s="129"/>
      <c r="M69" s="130"/>
      <c r="N69" s="128"/>
      <c r="O69" s="231"/>
      <c r="P69" s="131"/>
      <c r="Q69" s="131"/>
      <c r="R69" s="131"/>
      <c r="S69" s="131"/>
      <c r="T69" s="131"/>
      <c r="U69" s="131"/>
      <c r="V69" s="131"/>
      <c r="W69" s="131"/>
      <c r="X69" s="131"/>
      <c r="Y69" s="131"/>
      <c r="Z69" s="131"/>
    </row>
    <row r="70" spans="1:26" s="132" customFormat="1" ht="33.75" customHeight="1" outlineLevel="1" x14ac:dyDescent="0.25">
      <c r="A70" s="233" t="s">
        <v>224</v>
      </c>
      <c r="B70" s="141"/>
      <c r="C70" s="222" t="s">
        <v>214</v>
      </c>
      <c r="D70" s="223"/>
      <c r="E70" s="223"/>
      <c r="F70" s="48"/>
      <c r="G70" s="225" t="s">
        <v>101</v>
      </c>
      <c r="H70" s="226">
        <v>1</v>
      </c>
      <c r="I70" s="215"/>
      <c r="J70" s="216"/>
      <c r="K70" s="217">
        <f t="shared" ref="K70:K79" si="11">I70+J70</f>
        <v>0</v>
      </c>
      <c r="L70" s="218">
        <f t="shared" ref="L70:L78" si="12">H70*I70</f>
        <v>0</v>
      </c>
      <c r="M70" s="219">
        <f t="shared" ref="M70:M79" si="13">H70*J70</f>
        <v>0</v>
      </c>
      <c r="N70" s="217">
        <f t="shared" ref="N70:N81" si="14">L70+M70</f>
        <v>0</v>
      </c>
      <c r="O70" s="252"/>
      <c r="P70" s="131"/>
      <c r="Q70" s="131"/>
      <c r="R70" s="131"/>
      <c r="S70" s="131"/>
      <c r="T70" s="131"/>
      <c r="U70" s="131"/>
      <c r="V70" s="131"/>
      <c r="W70" s="131"/>
      <c r="X70" s="131"/>
      <c r="Y70" s="131"/>
      <c r="Z70" s="131"/>
    </row>
    <row r="71" spans="1:26" s="132" customFormat="1" ht="33.75" customHeight="1" outlineLevel="1" x14ac:dyDescent="0.25">
      <c r="A71" s="233" t="s">
        <v>225</v>
      </c>
      <c r="B71" s="141"/>
      <c r="C71" s="222" t="s">
        <v>216</v>
      </c>
      <c r="D71" s="223"/>
      <c r="E71" s="223"/>
      <c r="F71" s="224"/>
      <c r="G71" s="225" t="s">
        <v>101</v>
      </c>
      <c r="H71" s="226">
        <v>1</v>
      </c>
      <c r="I71" s="215"/>
      <c r="J71" s="216"/>
      <c r="K71" s="217">
        <f t="shared" si="11"/>
        <v>0</v>
      </c>
      <c r="L71" s="218">
        <f t="shared" si="12"/>
        <v>0</v>
      </c>
      <c r="M71" s="219">
        <f t="shared" si="13"/>
        <v>0</v>
      </c>
      <c r="N71" s="217">
        <f t="shared" si="14"/>
        <v>0</v>
      </c>
      <c r="O71" s="252"/>
      <c r="P71" s="131"/>
      <c r="Q71" s="131"/>
      <c r="R71" s="131"/>
      <c r="S71" s="131"/>
      <c r="T71" s="131"/>
      <c r="U71" s="131"/>
      <c r="V71" s="131"/>
      <c r="W71" s="131"/>
      <c r="X71" s="131"/>
      <c r="Y71" s="131"/>
      <c r="Z71" s="131"/>
    </row>
    <row r="72" spans="1:26" s="132" customFormat="1" ht="33.75" customHeight="1" outlineLevel="1" x14ac:dyDescent="0.25">
      <c r="A72" s="233" t="s">
        <v>226</v>
      </c>
      <c r="B72" s="141"/>
      <c r="C72" s="222" t="s">
        <v>161</v>
      </c>
      <c r="D72" s="223"/>
      <c r="E72" s="223"/>
      <c r="F72" s="224"/>
      <c r="G72" s="225" t="s">
        <v>101</v>
      </c>
      <c r="H72" s="226">
        <v>1</v>
      </c>
      <c r="I72" s="215"/>
      <c r="J72" s="216"/>
      <c r="K72" s="217">
        <f t="shared" si="11"/>
        <v>0</v>
      </c>
      <c r="L72" s="218">
        <f t="shared" si="12"/>
        <v>0</v>
      </c>
      <c r="M72" s="219">
        <f t="shared" si="13"/>
        <v>0</v>
      </c>
      <c r="N72" s="217">
        <f t="shared" si="14"/>
        <v>0</v>
      </c>
      <c r="O72" s="252"/>
      <c r="P72" s="131"/>
      <c r="Q72" s="131"/>
      <c r="R72" s="131"/>
      <c r="S72" s="131"/>
      <c r="T72" s="131"/>
      <c r="U72" s="131"/>
      <c r="V72" s="131"/>
      <c r="W72" s="131"/>
      <c r="X72" s="131"/>
      <c r="Y72" s="131"/>
      <c r="Z72" s="131"/>
    </row>
    <row r="73" spans="1:26" s="132" customFormat="1" ht="33.75" customHeight="1" outlineLevel="1" x14ac:dyDescent="0.25">
      <c r="A73" s="233" t="s">
        <v>227</v>
      </c>
      <c r="B73" s="141"/>
      <c r="C73" s="222" t="s">
        <v>160</v>
      </c>
      <c r="D73" s="223"/>
      <c r="E73" s="223"/>
      <c r="F73" s="224"/>
      <c r="G73" s="225" t="s">
        <v>101</v>
      </c>
      <c r="H73" s="226">
        <v>3</v>
      </c>
      <c r="I73" s="215"/>
      <c r="J73" s="216"/>
      <c r="K73" s="217">
        <f t="shared" si="11"/>
        <v>0</v>
      </c>
      <c r="L73" s="218">
        <f t="shared" si="12"/>
        <v>0</v>
      </c>
      <c r="M73" s="219">
        <f t="shared" si="13"/>
        <v>0</v>
      </c>
      <c r="N73" s="217">
        <f t="shared" si="14"/>
        <v>0</v>
      </c>
      <c r="O73" s="252"/>
      <c r="P73" s="131"/>
      <c r="Q73" s="131"/>
      <c r="R73" s="131"/>
      <c r="S73" s="131"/>
      <c r="T73" s="131"/>
      <c r="U73" s="131"/>
      <c r="V73" s="131"/>
      <c r="W73" s="131"/>
      <c r="X73" s="131"/>
      <c r="Y73" s="131"/>
      <c r="Z73" s="131"/>
    </row>
    <row r="74" spans="1:26" s="46" customFormat="1" ht="30" customHeight="1" outlineLevel="1" x14ac:dyDescent="0.25">
      <c r="A74" s="233" t="s">
        <v>149</v>
      </c>
      <c r="B74" s="141"/>
      <c r="C74" s="232" t="s">
        <v>145</v>
      </c>
      <c r="D74" s="251" t="s">
        <v>143</v>
      </c>
      <c r="E74" s="230"/>
      <c r="F74" s="232"/>
      <c r="G74" s="225" t="s">
        <v>101</v>
      </c>
      <c r="H74" s="226">
        <v>1</v>
      </c>
      <c r="I74" s="215"/>
      <c r="J74" s="216"/>
      <c r="K74" s="217">
        <f t="shared" si="11"/>
        <v>0</v>
      </c>
      <c r="L74" s="218">
        <f t="shared" si="12"/>
        <v>0</v>
      </c>
      <c r="M74" s="219">
        <f t="shared" si="13"/>
        <v>0</v>
      </c>
      <c r="N74" s="217">
        <f t="shared" si="14"/>
        <v>0</v>
      </c>
      <c r="O74" s="227"/>
      <c r="P74" s="35"/>
      <c r="Q74" s="35"/>
      <c r="R74" s="35"/>
      <c r="S74" s="35"/>
      <c r="T74" s="35"/>
      <c r="U74" s="35"/>
      <c r="V74" s="35"/>
      <c r="W74" s="35"/>
      <c r="X74" s="35"/>
      <c r="Y74" s="35"/>
      <c r="Z74" s="35"/>
    </row>
    <row r="75" spans="1:26" s="46" customFormat="1" ht="30" customHeight="1" outlineLevel="1" x14ac:dyDescent="0.25">
      <c r="A75" s="233" t="s">
        <v>150</v>
      </c>
      <c r="B75" s="141"/>
      <c r="C75" s="232" t="s">
        <v>189</v>
      </c>
      <c r="D75" s="251" t="s">
        <v>143</v>
      </c>
      <c r="E75" s="230"/>
      <c r="F75" s="232"/>
      <c r="G75" s="225" t="s">
        <v>101</v>
      </c>
      <c r="H75" s="226">
        <v>27</v>
      </c>
      <c r="I75" s="215"/>
      <c r="J75" s="216"/>
      <c r="K75" s="217">
        <f t="shared" si="11"/>
        <v>0</v>
      </c>
      <c r="L75" s="218">
        <f t="shared" si="12"/>
        <v>0</v>
      </c>
      <c r="M75" s="219">
        <f t="shared" si="13"/>
        <v>0</v>
      </c>
      <c r="N75" s="217">
        <f t="shared" si="14"/>
        <v>0</v>
      </c>
      <c r="O75" s="178"/>
      <c r="P75" s="35"/>
      <c r="Q75" s="35"/>
      <c r="R75" s="35"/>
      <c r="S75" s="35"/>
      <c r="T75" s="35"/>
      <c r="U75" s="35"/>
      <c r="V75" s="35"/>
      <c r="W75" s="35"/>
      <c r="X75" s="35"/>
      <c r="Y75" s="35"/>
      <c r="Z75" s="35"/>
    </row>
    <row r="76" spans="1:26" s="46" customFormat="1" ht="30" customHeight="1" outlineLevel="1" x14ac:dyDescent="0.25">
      <c r="A76" s="233" t="s">
        <v>151</v>
      </c>
      <c r="B76" s="141"/>
      <c r="C76" s="232" t="s">
        <v>211</v>
      </c>
      <c r="D76" s="251" t="s">
        <v>104</v>
      </c>
      <c r="E76" s="230"/>
      <c r="F76" s="232"/>
      <c r="G76" s="97" t="s">
        <v>136</v>
      </c>
      <c r="H76" s="226">
        <v>2</v>
      </c>
      <c r="I76" s="215"/>
      <c r="J76" s="216"/>
      <c r="K76" s="217">
        <f t="shared" si="11"/>
        <v>0</v>
      </c>
      <c r="L76" s="218">
        <f t="shared" si="12"/>
        <v>0</v>
      </c>
      <c r="M76" s="219">
        <f t="shared" si="13"/>
        <v>0</v>
      </c>
      <c r="N76" s="217">
        <f t="shared" si="14"/>
        <v>0</v>
      </c>
      <c r="O76" s="267"/>
      <c r="P76" s="35"/>
      <c r="Q76" s="35"/>
      <c r="R76" s="35"/>
      <c r="S76" s="35"/>
      <c r="T76" s="35"/>
      <c r="U76" s="35"/>
      <c r="V76" s="35"/>
      <c r="W76" s="35"/>
      <c r="X76" s="35"/>
      <c r="Y76" s="35"/>
      <c r="Z76" s="35"/>
    </row>
    <row r="77" spans="1:26" s="46" customFormat="1" ht="30" customHeight="1" outlineLevel="1" x14ac:dyDescent="0.25">
      <c r="A77" s="233" t="s">
        <v>152</v>
      </c>
      <c r="B77" s="141"/>
      <c r="C77" s="232" t="s">
        <v>212</v>
      </c>
      <c r="D77" s="251"/>
      <c r="E77" s="230"/>
      <c r="F77" s="232"/>
      <c r="G77" s="97" t="s">
        <v>136</v>
      </c>
      <c r="H77" s="226">
        <v>2</v>
      </c>
      <c r="I77" s="215"/>
      <c r="J77" s="216"/>
      <c r="K77" s="217">
        <f t="shared" si="11"/>
        <v>0</v>
      </c>
      <c r="L77" s="218">
        <f t="shared" si="12"/>
        <v>0</v>
      </c>
      <c r="M77" s="219">
        <f t="shared" si="13"/>
        <v>0</v>
      </c>
      <c r="N77" s="217">
        <f t="shared" si="14"/>
        <v>0</v>
      </c>
      <c r="O77" s="227"/>
      <c r="P77" s="35"/>
      <c r="Q77" s="35"/>
      <c r="R77" s="35"/>
      <c r="S77" s="35"/>
      <c r="T77" s="35"/>
      <c r="U77" s="35"/>
      <c r="V77" s="35"/>
      <c r="W77" s="35"/>
      <c r="X77" s="35"/>
      <c r="Y77" s="35"/>
      <c r="Z77" s="35"/>
    </row>
    <row r="78" spans="1:26" s="183" customFormat="1" ht="57.75" customHeight="1" outlineLevel="1" x14ac:dyDescent="0.2">
      <c r="A78" s="233" t="s">
        <v>153</v>
      </c>
      <c r="B78" s="211"/>
      <c r="C78" s="262" t="s">
        <v>228</v>
      </c>
      <c r="D78" s="230"/>
      <c r="E78" s="230"/>
      <c r="F78" s="225"/>
      <c r="G78" s="180" t="s">
        <v>101</v>
      </c>
      <c r="H78" s="181">
        <f>H63+H70</f>
        <v>28</v>
      </c>
      <c r="I78" s="126"/>
      <c r="J78" s="127"/>
      <c r="K78" s="217">
        <f t="shared" si="11"/>
        <v>0</v>
      </c>
      <c r="L78" s="218">
        <f t="shared" si="12"/>
        <v>0</v>
      </c>
      <c r="M78" s="219">
        <f t="shared" si="13"/>
        <v>0</v>
      </c>
      <c r="N78" s="217">
        <f t="shared" si="14"/>
        <v>0</v>
      </c>
      <c r="O78" s="227"/>
      <c r="P78" s="182"/>
      <c r="Q78" s="182"/>
      <c r="R78" s="182"/>
      <c r="S78" s="182"/>
      <c r="T78" s="182"/>
      <c r="U78" s="182"/>
      <c r="V78" s="182"/>
      <c r="W78" s="182"/>
      <c r="X78" s="182"/>
      <c r="Y78" s="182"/>
    </row>
    <row r="79" spans="1:26" s="183" customFormat="1" ht="75.75" customHeight="1" outlineLevel="1" x14ac:dyDescent="0.2">
      <c r="A79" s="233" t="s">
        <v>154</v>
      </c>
      <c r="B79" s="211"/>
      <c r="C79" s="184" t="s">
        <v>229</v>
      </c>
      <c r="D79" s="230"/>
      <c r="E79" s="230"/>
      <c r="F79" s="225"/>
      <c r="G79" s="180" t="s">
        <v>101</v>
      </c>
      <c r="H79" s="181">
        <f>H78</f>
        <v>28</v>
      </c>
      <c r="I79" s="185"/>
      <c r="J79" s="186"/>
      <c r="K79" s="217">
        <f t="shared" si="11"/>
        <v>0</v>
      </c>
      <c r="L79" s="218"/>
      <c r="M79" s="219">
        <f t="shared" si="13"/>
        <v>0</v>
      </c>
      <c r="N79" s="217">
        <f t="shared" si="14"/>
        <v>0</v>
      </c>
      <c r="O79" s="227" t="s">
        <v>230</v>
      </c>
      <c r="P79" s="182"/>
      <c r="Q79" s="182"/>
      <c r="R79" s="182"/>
      <c r="S79" s="182"/>
      <c r="T79" s="182"/>
      <c r="U79" s="182"/>
      <c r="V79" s="182"/>
      <c r="W79" s="182"/>
      <c r="X79" s="182"/>
      <c r="Y79" s="182"/>
    </row>
    <row r="80" spans="1:26" s="213" customFormat="1" ht="30" customHeight="1" x14ac:dyDescent="0.25">
      <c r="A80" s="49">
        <v>4</v>
      </c>
      <c r="B80" s="155"/>
      <c r="C80" s="50" t="s">
        <v>34</v>
      </c>
      <c r="D80" s="50"/>
      <c r="E80" s="50"/>
      <c r="F80" s="50"/>
      <c r="G80" s="51"/>
      <c r="H80" s="52"/>
      <c r="I80" s="53"/>
      <c r="J80" s="54"/>
      <c r="K80" s="55"/>
      <c r="L80" s="53">
        <f>SUM(L81:L121)</f>
        <v>0</v>
      </c>
      <c r="M80" s="54">
        <f>SUM(M81:M121)</f>
        <v>0</v>
      </c>
      <c r="N80" s="55">
        <f t="shared" si="14"/>
        <v>0</v>
      </c>
      <c r="O80" s="56"/>
      <c r="P80" s="212"/>
      <c r="Q80" s="212"/>
      <c r="R80" s="212"/>
      <c r="S80" s="212"/>
      <c r="T80" s="212"/>
      <c r="U80" s="212"/>
      <c r="V80" s="212"/>
      <c r="W80" s="212"/>
      <c r="X80" s="212"/>
      <c r="Y80" s="212"/>
      <c r="Z80" s="212"/>
    </row>
    <row r="81" spans="1:26" s="228" customFormat="1" ht="30" customHeight="1" outlineLevel="1" x14ac:dyDescent="0.25">
      <c r="A81" s="229" t="s">
        <v>51</v>
      </c>
      <c r="B81" s="140"/>
      <c r="C81" s="159" t="s">
        <v>123</v>
      </c>
      <c r="D81" s="266" t="s">
        <v>131</v>
      </c>
      <c r="E81" s="157" t="s">
        <v>134</v>
      </c>
      <c r="F81" s="125"/>
      <c r="G81" s="125" t="s">
        <v>136</v>
      </c>
      <c r="H81" s="134">
        <v>184</v>
      </c>
      <c r="I81" s="126"/>
      <c r="J81" s="127"/>
      <c r="K81" s="128">
        <f>I81+J81</f>
        <v>0</v>
      </c>
      <c r="L81" s="129">
        <f>H81*I81</f>
        <v>0</v>
      </c>
      <c r="M81" s="130">
        <f>H81*J81</f>
        <v>0</v>
      </c>
      <c r="N81" s="128">
        <f t="shared" si="14"/>
        <v>0</v>
      </c>
      <c r="O81" s="264"/>
      <c r="P81" s="207"/>
      <c r="Q81" s="207"/>
      <c r="R81" s="207"/>
      <c r="S81" s="207"/>
      <c r="T81" s="207"/>
      <c r="U81" s="207"/>
      <c r="V81" s="207"/>
      <c r="W81" s="207"/>
      <c r="X81" s="207"/>
      <c r="Y81" s="207"/>
      <c r="Z81" s="207"/>
    </row>
    <row r="82" spans="1:26" s="228" customFormat="1" ht="30" customHeight="1" outlineLevel="1" x14ac:dyDescent="0.25">
      <c r="A82" s="229" t="s">
        <v>52</v>
      </c>
      <c r="B82" s="140"/>
      <c r="C82" s="159" t="s">
        <v>125</v>
      </c>
      <c r="D82" s="266" t="s">
        <v>132</v>
      </c>
      <c r="E82" s="157" t="s">
        <v>135</v>
      </c>
      <c r="F82" s="125"/>
      <c r="G82" s="125" t="s">
        <v>62</v>
      </c>
      <c r="H82" s="134">
        <v>521</v>
      </c>
      <c r="I82" s="126"/>
      <c r="J82" s="127"/>
      <c r="K82" s="128">
        <f t="shared" ref="K82:K117" si="15">I82+J82</f>
        <v>0</v>
      </c>
      <c r="L82" s="129">
        <f t="shared" ref="L82:L119" si="16">H82*I82</f>
        <v>0</v>
      </c>
      <c r="M82" s="130">
        <f t="shared" ref="M82:M121" si="17">H82*J82</f>
        <v>0</v>
      </c>
      <c r="N82" s="128">
        <f t="shared" ref="N82:N121" si="18">L82+M82</f>
        <v>0</v>
      </c>
      <c r="O82" s="264"/>
      <c r="P82" s="207"/>
      <c r="Q82" s="207"/>
      <c r="R82" s="207"/>
      <c r="S82" s="207"/>
      <c r="T82" s="207"/>
      <c r="U82" s="207"/>
      <c r="V82" s="207"/>
      <c r="W82" s="207"/>
      <c r="X82" s="207"/>
      <c r="Y82" s="207"/>
      <c r="Z82" s="207"/>
    </row>
    <row r="83" spans="1:26" s="228" customFormat="1" ht="30" customHeight="1" outlineLevel="1" x14ac:dyDescent="0.25">
      <c r="A83" s="229" t="s">
        <v>63</v>
      </c>
      <c r="B83" s="140"/>
      <c r="C83" s="159" t="s">
        <v>126</v>
      </c>
      <c r="D83" s="266" t="s">
        <v>132</v>
      </c>
      <c r="E83" s="157" t="s">
        <v>135</v>
      </c>
      <c r="F83" s="125"/>
      <c r="G83" s="125" t="s">
        <v>62</v>
      </c>
      <c r="H83" s="134">
        <v>86</v>
      </c>
      <c r="I83" s="126"/>
      <c r="J83" s="127"/>
      <c r="K83" s="128">
        <f>I83+J83</f>
        <v>0</v>
      </c>
      <c r="L83" s="129">
        <f>H83*I83</f>
        <v>0</v>
      </c>
      <c r="M83" s="130">
        <f>H83*J83</f>
        <v>0</v>
      </c>
      <c r="N83" s="128">
        <f>L83+M83</f>
        <v>0</v>
      </c>
      <c r="O83" s="264"/>
      <c r="P83" s="207"/>
      <c r="Q83" s="207"/>
      <c r="R83" s="207"/>
      <c r="S83" s="207"/>
      <c r="T83" s="207"/>
      <c r="U83" s="207"/>
      <c r="V83" s="207"/>
      <c r="W83" s="207"/>
      <c r="X83" s="207"/>
      <c r="Y83" s="207"/>
      <c r="Z83" s="207"/>
    </row>
    <row r="84" spans="1:26" s="228" customFormat="1" ht="30" customHeight="1" outlineLevel="1" x14ac:dyDescent="0.25">
      <c r="A84" s="229" t="s">
        <v>64</v>
      </c>
      <c r="B84" s="140"/>
      <c r="C84" s="160" t="s">
        <v>238</v>
      </c>
      <c r="D84" s="47" t="s">
        <v>133</v>
      </c>
      <c r="E84" s="157" t="s">
        <v>135</v>
      </c>
      <c r="F84" s="133"/>
      <c r="G84" s="125" t="s">
        <v>62</v>
      </c>
      <c r="H84" s="134">
        <v>76</v>
      </c>
      <c r="I84" s="126"/>
      <c r="J84" s="127"/>
      <c r="K84" s="128">
        <f t="shared" si="15"/>
        <v>0</v>
      </c>
      <c r="L84" s="129">
        <f t="shared" si="16"/>
        <v>0</v>
      </c>
      <c r="M84" s="130">
        <f t="shared" si="17"/>
        <v>0</v>
      </c>
      <c r="N84" s="128">
        <f t="shared" si="18"/>
        <v>0</v>
      </c>
      <c r="O84" s="264"/>
      <c r="P84" s="207"/>
      <c r="Q84" s="207"/>
      <c r="R84" s="207"/>
      <c r="S84" s="207"/>
      <c r="T84" s="207"/>
      <c r="U84" s="207"/>
      <c r="V84" s="207"/>
      <c r="W84" s="207"/>
      <c r="X84" s="207"/>
      <c r="Y84" s="207"/>
      <c r="Z84" s="207"/>
    </row>
    <row r="85" spans="1:26" s="228" customFormat="1" ht="30" customHeight="1" outlineLevel="1" x14ac:dyDescent="0.25">
      <c r="A85" s="229" t="s">
        <v>65</v>
      </c>
      <c r="B85" s="140"/>
      <c r="C85" s="159" t="s">
        <v>239</v>
      </c>
      <c r="D85" s="266" t="s">
        <v>132</v>
      </c>
      <c r="E85" s="157" t="s">
        <v>135</v>
      </c>
      <c r="F85" s="125"/>
      <c r="G85" s="125" t="s">
        <v>62</v>
      </c>
      <c r="H85" s="134">
        <v>22</v>
      </c>
      <c r="I85" s="126"/>
      <c r="J85" s="127"/>
      <c r="K85" s="128">
        <f t="shared" si="15"/>
        <v>0</v>
      </c>
      <c r="L85" s="129">
        <f t="shared" si="16"/>
        <v>0</v>
      </c>
      <c r="M85" s="130">
        <f t="shared" si="17"/>
        <v>0</v>
      </c>
      <c r="N85" s="128">
        <f t="shared" si="18"/>
        <v>0</v>
      </c>
      <c r="O85" s="264"/>
      <c r="P85" s="207"/>
      <c r="Q85" s="207"/>
      <c r="R85" s="207"/>
      <c r="S85" s="207"/>
      <c r="T85" s="207"/>
      <c r="U85" s="207"/>
      <c r="V85" s="207"/>
      <c r="W85" s="207"/>
      <c r="X85" s="207"/>
      <c r="Y85" s="207"/>
      <c r="Z85" s="207"/>
    </row>
    <row r="86" spans="1:26" s="228" customFormat="1" ht="30" customHeight="1" outlineLevel="1" x14ac:dyDescent="0.25">
      <c r="A86" s="229" t="s">
        <v>66</v>
      </c>
      <c r="B86" s="140"/>
      <c r="C86" s="93" t="s">
        <v>240</v>
      </c>
      <c r="D86" s="47" t="s">
        <v>132</v>
      </c>
      <c r="E86" s="157" t="s">
        <v>135</v>
      </c>
      <c r="F86" s="48"/>
      <c r="G86" s="125" t="s">
        <v>62</v>
      </c>
      <c r="H86" s="161">
        <v>36</v>
      </c>
      <c r="I86" s="126"/>
      <c r="J86" s="127"/>
      <c r="K86" s="128">
        <f t="shared" si="15"/>
        <v>0</v>
      </c>
      <c r="L86" s="129">
        <f t="shared" si="16"/>
        <v>0</v>
      </c>
      <c r="M86" s="130">
        <f t="shared" si="17"/>
        <v>0</v>
      </c>
      <c r="N86" s="128">
        <f t="shared" si="18"/>
        <v>0</v>
      </c>
      <c r="O86" s="252"/>
      <c r="P86" s="207"/>
      <c r="Q86" s="207"/>
      <c r="R86" s="207"/>
      <c r="S86" s="207"/>
      <c r="T86" s="207"/>
      <c r="U86" s="207"/>
      <c r="V86" s="207"/>
      <c r="W86" s="207"/>
      <c r="X86" s="207"/>
      <c r="Y86" s="207"/>
      <c r="Z86" s="207"/>
    </row>
    <row r="87" spans="1:26" s="228" customFormat="1" ht="30" customHeight="1" outlineLevel="1" x14ac:dyDescent="0.25">
      <c r="A87" s="229" t="s">
        <v>74</v>
      </c>
      <c r="B87" s="140"/>
      <c r="C87" s="159" t="s">
        <v>241</v>
      </c>
      <c r="D87" s="266" t="s">
        <v>133</v>
      </c>
      <c r="E87" s="157" t="s">
        <v>135</v>
      </c>
      <c r="F87" s="125"/>
      <c r="G87" s="125" t="s">
        <v>62</v>
      </c>
      <c r="H87" s="134">
        <v>11</v>
      </c>
      <c r="I87" s="126"/>
      <c r="J87" s="127"/>
      <c r="K87" s="128">
        <f t="shared" si="15"/>
        <v>0</v>
      </c>
      <c r="L87" s="129">
        <f t="shared" si="16"/>
        <v>0</v>
      </c>
      <c r="M87" s="130">
        <f t="shared" si="17"/>
        <v>0</v>
      </c>
      <c r="N87" s="128">
        <f t="shared" si="18"/>
        <v>0</v>
      </c>
      <c r="O87" s="264"/>
      <c r="P87" s="207"/>
      <c r="Q87" s="207"/>
      <c r="R87" s="207"/>
      <c r="S87" s="207"/>
      <c r="T87" s="207"/>
      <c r="U87" s="207"/>
      <c r="V87" s="207"/>
      <c r="W87" s="207"/>
      <c r="X87" s="207"/>
      <c r="Y87" s="207"/>
      <c r="Z87" s="207"/>
    </row>
    <row r="88" spans="1:26" s="228" customFormat="1" ht="30" customHeight="1" outlineLevel="1" x14ac:dyDescent="0.25">
      <c r="A88" s="229" t="s">
        <v>67</v>
      </c>
      <c r="B88" s="140"/>
      <c r="C88" s="159" t="s">
        <v>190</v>
      </c>
      <c r="D88" s="266" t="s">
        <v>133</v>
      </c>
      <c r="E88" s="157" t="s">
        <v>135</v>
      </c>
      <c r="F88" s="125"/>
      <c r="G88" s="125" t="s">
        <v>62</v>
      </c>
      <c r="H88" s="134">
        <v>67</v>
      </c>
      <c r="I88" s="126"/>
      <c r="J88" s="127"/>
      <c r="K88" s="128">
        <f t="shared" si="15"/>
        <v>0</v>
      </c>
      <c r="L88" s="129">
        <f t="shared" si="16"/>
        <v>0</v>
      </c>
      <c r="M88" s="130">
        <f t="shared" si="17"/>
        <v>0</v>
      </c>
      <c r="N88" s="128">
        <f t="shared" si="18"/>
        <v>0</v>
      </c>
      <c r="O88" s="264" t="s">
        <v>75</v>
      </c>
      <c r="P88" s="207"/>
      <c r="Q88" s="207"/>
      <c r="R88" s="207"/>
      <c r="S88" s="207"/>
      <c r="T88" s="207"/>
      <c r="U88" s="207"/>
      <c r="V88" s="207"/>
      <c r="W88" s="207"/>
      <c r="X88" s="207"/>
      <c r="Y88" s="207"/>
      <c r="Z88" s="207"/>
    </row>
    <row r="89" spans="1:26" s="228" customFormat="1" ht="30" customHeight="1" outlineLevel="1" x14ac:dyDescent="0.25">
      <c r="A89" s="229" t="s">
        <v>68</v>
      </c>
      <c r="B89" s="140"/>
      <c r="C89" s="159" t="s">
        <v>163</v>
      </c>
      <c r="D89" s="266" t="s">
        <v>133</v>
      </c>
      <c r="E89" s="157" t="s">
        <v>135</v>
      </c>
      <c r="F89" s="125"/>
      <c r="G89" s="125" t="s">
        <v>62</v>
      </c>
      <c r="H89" s="134">
        <v>53</v>
      </c>
      <c r="I89" s="126"/>
      <c r="J89" s="127"/>
      <c r="K89" s="128">
        <f t="shared" si="15"/>
        <v>0</v>
      </c>
      <c r="L89" s="129">
        <f t="shared" si="16"/>
        <v>0</v>
      </c>
      <c r="M89" s="130">
        <f t="shared" si="17"/>
        <v>0</v>
      </c>
      <c r="N89" s="128">
        <f t="shared" si="18"/>
        <v>0</v>
      </c>
      <c r="O89" s="264" t="s">
        <v>75</v>
      </c>
      <c r="P89" s="207"/>
      <c r="Q89" s="207"/>
      <c r="R89" s="207"/>
      <c r="S89" s="207"/>
      <c r="T89" s="207"/>
      <c r="U89" s="207"/>
      <c r="V89" s="207"/>
      <c r="W89" s="207"/>
      <c r="X89" s="207"/>
      <c r="Y89" s="207"/>
      <c r="Z89" s="207"/>
    </row>
    <row r="90" spans="1:26" s="228" customFormat="1" ht="30" customHeight="1" outlineLevel="1" x14ac:dyDescent="0.25">
      <c r="A90" s="229" t="s">
        <v>53</v>
      </c>
      <c r="B90" s="140"/>
      <c r="C90" s="159" t="s">
        <v>242</v>
      </c>
      <c r="D90" s="266" t="s">
        <v>133</v>
      </c>
      <c r="E90" s="157" t="s">
        <v>135</v>
      </c>
      <c r="F90" s="125"/>
      <c r="G90" s="125" t="s">
        <v>62</v>
      </c>
      <c r="H90" s="134">
        <v>9.1</v>
      </c>
      <c r="I90" s="126"/>
      <c r="J90" s="127"/>
      <c r="K90" s="128">
        <f t="shared" si="15"/>
        <v>0</v>
      </c>
      <c r="L90" s="129">
        <f t="shared" si="16"/>
        <v>0</v>
      </c>
      <c r="M90" s="130">
        <f t="shared" si="17"/>
        <v>0</v>
      </c>
      <c r="N90" s="128">
        <f t="shared" si="18"/>
        <v>0</v>
      </c>
      <c r="O90" s="264" t="s">
        <v>75</v>
      </c>
      <c r="P90" s="207"/>
      <c r="Q90" s="207"/>
      <c r="R90" s="207"/>
      <c r="S90" s="207"/>
      <c r="T90" s="207"/>
      <c r="U90" s="207"/>
      <c r="V90" s="207"/>
      <c r="W90" s="207"/>
      <c r="X90" s="207"/>
      <c r="Y90" s="207"/>
      <c r="Z90" s="207"/>
    </row>
    <row r="91" spans="1:26" s="228" customFormat="1" ht="30" customHeight="1" outlineLevel="1" x14ac:dyDescent="0.25">
      <c r="A91" s="229" t="s">
        <v>54</v>
      </c>
      <c r="B91" s="263"/>
      <c r="C91" s="91" t="s">
        <v>130</v>
      </c>
      <c r="D91" s="225"/>
      <c r="E91" s="251" t="s">
        <v>135</v>
      </c>
      <c r="F91" s="90"/>
      <c r="G91" s="94" t="s">
        <v>136</v>
      </c>
      <c r="H91" s="92">
        <v>84</v>
      </c>
      <c r="I91" s="215"/>
      <c r="J91" s="216"/>
      <c r="K91" s="217">
        <f t="shared" si="15"/>
        <v>0</v>
      </c>
      <c r="L91" s="218">
        <f t="shared" si="16"/>
        <v>0</v>
      </c>
      <c r="M91" s="219">
        <f t="shared" si="17"/>
        <v>0</v>
      </c>
      <c r="N91" s="217">
        <f t="shared" si="18"/>
        <v>0</v>
      </c>
      <c r="O91" s="227"/>
      <c r="P91" s="207"/>
      <c r="Q91" s="207"/>
      <c r="R91" s="207"/>
      <c r="S91" s="207"/>
      <c r="T91" s="207"/>
      <c r="U91" s="207"/>
      <c r="V91" s="207"/>
      <c r="W91" s="207"/>
      <c r="X91" s="207"/>
      <c r="Y91" s="207"/>
      <c r="Z91" s="207"/>
    </row>
    <row r="92" spans="1:26" s="228" customFormat="1" ht="30" customHeight="1" outlineLevel="1" x14ac:dyDescent="0.25">
      <c r="A92" s="229" t="s">
        <v>55</v>
      </c>
      <c r="B92" s="263"/>
      <c r="C92" s="91" t="s">
        <v>164</v>
      </c>
      <c r="D92" s="225"/>
      <c r="E92" s="251" t="s">
        <v>135</v>
      </c>
      <c r="F92" s="90"/>
      <c r="G92" s="94" t="s">
        <v>136</v>
      </c>
      <c r="H92" s="92">
        <v>6</v>
      </c>
      <c r="I92" s="215"/>
      <c r="J92" s="216"/>
      <c r="K92" s="217">
        <f t="shared" si="15"/>
        <v>0</v>
      </c>
      <c r="L92" s="218">
        <f t="shared" si="16"/>
        <v>0</v>
      </c>
      <c r="M92" s="219">
        <f t="shared" si="17"/>
        <v>0</v>
      </c>
      <c r="N92" s="217">
        <f t="shared" si="18"/>
        <v>0</v>
      </c>
      <c r="O92" s="227"/>
      <c r="P92" s="207"/>
      <c r="Q92" s="207"/>
      <c r="R92" s="207"/>
      <c r="S92" s="207"/>
      <c r="T92" s="207"/>
      <c r="U92" s="207"/>
      <c r="V92" s="207"/>
      <c r="W92" s="207"/>
      <c r="X92" s="207"/>
      <c r="Y92" s="207"/>
      <c r="Z92" s="207"/>
    </row>
    <row r="93" spans="1:26" s="228" customFormat="1" ht="30" customHeight="1" outlineLevel="1" x14ac:dyDescent="0.25">
      <c r="A93" s="229" t="s">
        <v>56</v>
      </c>
      <c r="B93" s="263"/>
      <c r="C93" s="91" t="s">
        <v>191</v>
      </c>
      <c r="D93" s="230"/>
      <c r="E93" s="251" t="s">
        <v>135</v>
      </c>
      <c r="F93" s="158"/>
      <c r="G93" s="225" t="s">
        <v>136</v>
      </c>
      <c r="H93" s="92">
        <v>8</v>
      </c>
      <c r="I93" s="215"/>
      <c r="J93" s="216"/>
      <c r="K93" s="217">
        <f t="shared" si="15"/>
        <v>0</v>
      </c>
      <c r="L93" s="218">
        <f t="shared" si="16"/>
        <v>0</v>
      </c>
      <c r="M93" s="219">
        <f t="shared" si="17"/>
        <v>0</v>
      </c>
      <c r="N93" s="217">
        <f t="shared" si="18"/>
        <v>0</v>
      </c>
      <c r="O93" s="227"/>
      <c r="P93" s="207"/>
      <c r="Q93" s="207"/>
      <c r="R93" s="207"/>
      <c r="S93" s="207"/>
      <c r="T93" s="207"/>
      <c r="U93" s="207"/>
      <c r="V93" s="207"/>
      <c r="W93" s="207"/>
      <c r="X93" s="207"/>
      <c r="Y93" s="207"/>
      <c r="Z93" s="207"/>
    </row>
    <row r="94" spans="1:26" s="228" customFormat="1" ht="30" customHeight="1" outlineLevel="1" x14ac:dyDescent="0.25">
      <c r="A94" s="229" t="s">
        <v>57</v>
      </c>
      <c r="B94" s="263"/>
      <c r="C94" s="91" t="s">
        <v>138</v>
      </c>
      <c r="D94" s="225" t="s">
        <v>140</v>
      </c>
      <c r="E94" s="251" t="s">
        <v>142</v>
      </c>
      <c r="F94" s="90"/>
      <c r="G94" s="94" t="s">
        <v>137</v>
      </c>
      <c r="H94" s="92">
        <v>46</v>
      </c>
      <c r="I94" s="215"/>
      <c r="J94" s="216"/>
      <c r="K94" s="217">
        <f t="shared" si="15"/>
        <v>0</v>
      </c>
      <c r="L94" s="218">
        <f t="shared" si="16"/>
        <v>0</v>
      </c>
      <c r="M94" s="219">
        <f t="shared" si="17"/>
        <v>0</v>
      </c>
      <c r="N94" s="217">
        <f t="shared" si="18"/>
        <v>0</v>
      </c>
      <c r="O94" s="306" t="s">
        <v>168</v>
      </c>
      <c r="P94" s="207"/>
      <c r="Q94" s="207"/>
      <c r="R94" s="207"/>
      <c r="S94" s="207"/>
      <c r="T94" s="207"/>
      <c r="U94" s="207"/>
      <c r="V94" s="207"/>
      <c r="W94" s="207"/>
      <c r="X94" s="207"/>
      <c r="Y94" s="207"/>
      <c r="Z94" s="207"/>
    </row>
    <row r="95" spans="1:26" s="228" customFormat="1" ht="30" customHeight="1" outlineLevel="1" x14ac:dyDescent="0.25">
      <c r="A95" s="229" t="s">
        <v>58</v>
      </c>
      <c r="B95" s="263"/>
      <c r="C95" s="91" t="s">
        <v>165</v>
      </c>
      <c r="D95" s="225" t="s">
        <v>141</v>
      </c>
      <c r="E95" s="251" t="s">
        <v>142</v>
      </c>
      <c r="F95" s="90"/>
      <c r="G95" s="94" t="s">
        <v>137</v>
      </c>
      <c r="H95" s="295">
        <v>42</v>
      </c>
      <c r="I95" s="215"/>
      <c r="J95" s="216"/>
      <c r="K95" s="217">
        <f t="shared" si="15"/>
        <v>0</v>
      </c>
      <c r="L95" s="218">
        <f t="shared" si="16"/>
        <v>0</v>
      </c>
      <c r="M95" s="219">
        <f t="shared" si="17"/>
        <v>0</v>
      </c>
      <c r="N95" s="217">
        <f t="shared" si="18"/>
        <v>0</v>
      </c>
      <c r="O95" s="307"/>
      <c r="P95" s="207"/>
      <c r="Q95" s="207"/>
      <c r="R95" s="207"/>
      <c r="S95" s="207"/>
      <c r="T95" s="207"/>
      <c r="U95" s="207"/>
      <c r="V95" s="207"/>
      <c r="W95" s="207"/>
      <c r="X95" s="207"/>
      <c r="Y95" s="207"/>
      <c r="Z95" s="207"/>
    </row>
    <row r="96" spans="1:26" s="228" customFormat="1" ht="30" customHeight="1" outlineLevel="1" x14ac:dyDescent="0.25">
      <c r="A96" s="229" t="s">
        <v>59</v>
      </c>
      <c r="B96" s="263"/>
      <c r="C96" s="91" t="s">
        <v>208</v>
      </c>
      <c r="D96" s="225" t="s">
        <v>140</v>
      </c>
      <c r="E96" s="251"/>
      <c r="F96" s="90"/>
      <c r="G96" s="94" t="s">
        <v>137</v>
      </c>
      <c r="H96" s="92">
        <v>33</v>
      </c>
      <c r="I96" s="215"/>
      <c r="J96" s="216"/>
      <c r="K96" s="217">
        <f t="shared" si="15"/>
        <v>0</v>
      </c>
      <c r="L96" s="218">
        <f t="shared" si="16"/>
        <v>0</v>
      </c>
      <c r="M96" s="219">
        <f t="shared" si="17"/>
        <v>0</v>
      </c>
      <c r="N96" s="217">
        <f t="shared" si="18"/>
        <v>0</v>
      </c>
      <c r="O96" s="306" t="s">
        <v>169</v>
      </c>
      <c r="P96" s="207"/>
      <c r="Q96" s="207"/>
      <c r="R96" s="207"/>
      <c r="S96" s="207"/>
      <c r="T96" s="207"/>
      <c r="U96" s="207"/>
      <c r="V96" s="207"/>
      <c r="W96" s="207"/>
      <c r="X96" s="207"/>
      <c r="Y96" s="207"/>
      <c r="Z96" s="207"/>
    </row>
    <row r="97" spans="1:26" s="228" customFormat="1" ht="30" customHeight="1" outlineLevel="1" x14ac:dyDescent="0.25">
      <c r="A97" s="229" t="s">
        <v>60</v>
      </c>
      <c r="B97" s="263"/>
      <c r="C97" s="98" t="s">
        <v>166</v>
      </c>
      <c r="D97" s="230" t="s">
        <v>141</v>
      </c>
      <c r="E97" s="251" t="s">
        <v>142</v>
      </c>
      <c r="F97" s="158"/>
      <c r="G97" s="94" t="s">
        <v>137</v>
      </c>
      <c r="H97" s="295">
        <v>8</v>
      </c>
      <c r="I97" s="215"/>
      <c r="J97" s="216"/>
      <c r="K97" s="217">
        <f t="shared" si="15"/>
        <v>0</v>
      </c>
      <c r="L97" s="218">
        <f t="shared" si="16"/>
        <v>0</v>
      </c>
      <c r="M97" s="219">
        <f t="shared" si="17"/>
        <v>0</v>
      </c>
      <c r="N97" s="217">
        <f t="shared" si="18"/>
        <v>0</v>
      </c>
      <c r="O97" s="307"/>
      <c r="P97" s="207"/>
      <c r="Q97" s="207"/>
      <c r="R97" s="207"/>
      <c r="S97" s="207"/>
      <c r="T97" s="207"/>
      <c r="U97" s="207"/>
      <c r="V97" s="207"/>
      <c r="W97" s="207"/>
      <c r="X97" s="207"/>
      <c r="Y97" s="207"/>
      <c r="Z97" s="207"/>
    </row>
    <row r="98" spans="1:26" s="228" customFormat="1" ht="30" customHeight="1" outlineLevel="1" x14ac:dyDescent="0.25">
      <c r="A98" s="229" t="s">
        <v>90</v>
      </c>
      <c r="B98" s="263"/>
      <c r="C98" s="91" t="s">
        <v>167</v>
      </c>
      <c r="D98" s="225" t="s">
        <v>140</v>
      </c>
      <c r="E98" s="251"/>
      <c r="F98" s="90"/>
      <c r="G98" s="94" t="s">
        <v>137</v>
      </c>
      <c r="H98" s="92">
        <v>7</v>
      </c>
      <c r="I98" s="215"/>
      <c r="J98" s="216"/>
      <c r="K98" s="217">
        <f t="shared" si="15"/>
        <v>0</v>
      </c>
      <c r="L98" s="218">
        <f t="shared" si="16"/>
        <v>0</v>
      </c>
      <c r="M98" s="219">
        <f t="shared" si="17"/>
        <v>0</v>
      </c>
      <c r="N98" s="217">
        <f t="shared" si="18"/>
        <v>0</v>
      </c>
      <c r="O98" s="306" t="s">
        <v>244</v>
      </c>
      <c r="P98" s="207"/>
      <c r="Q98" s="207"/>
      <c r="R98" s="207"/>
      <c r="S98" s="207"/>
      <c r="T98" s="207"/>
      <c r="U98" s="207"/>
      <c r="V98" s="207"/>
      <c r="W98" s="207"/>
      <c r="X98" s="207"/>
      <c r="Y98" s="207"/>
      <c r="Z98" s="207"/>
    </row>
    <row r="99" spans="1:26" s="228" customFormat="1" ht="30" customHeight="1" outlineLevel="1" x14ac:dyDescent="0.25">
      <c r="A99" s="229" t="s">
        <v>91</v>
      </c>
      <c r="B99" s="263"/>
      <c r="C99" s="91" t="s">
        <v>243</v>
      </c>
      <c r="D99" s="225" t="s">
        <v>141</v>
      </c>
      <c r="E99" s="251" t="s">
        <v>142</v>
      </c>
      <c r="F99" s="90"/>
      <c r="G99" s="94" t="s">
        <v>137</v>
      </c>
      <c r="H99" s="92">
        <v>2</v>
      </c>
      <c r="I99" s="215"/>
      <c r="J99" s="216"/>
      <c r="K99" s="217">
        <f t="shared" si="15"/>
        <v>0</v>
      </c>
      <c r="L99" s="218">
        <f t="shared" si="16"/>
        <v>0</v>
      </c>
      <c r="M99" s="219">
        <f t="shared" si="17"/>
        <v>0</v>
      </c>
      <c r="N99" s="217">
        <f t="shared" si="18"/>
        <v>0</v>
      </c>
      <c r="O99" s="307"/>
      <c r="P99" s="207"/>
      <c r="Q99" s="207"/>
      <c r="R99" s="207"/>
      <c r="S99" s="207"/>
      <c r="T99" s="207"/>
      <c r="U99" s="207"/>
      <c r="V99" s="207"/>
      <c r="W99" s="207"/>
      <c r="X99" s="207"/>
      <c r="Y99" s="207"/>
      <c r="Z99" s="207"/>
    </row>
    <row r="100" spans="1:26" s="132" customFormat="1" ht="33.75" customHeight="1" outlineLevel="1" x14ac:dyDescent="0.25">
      <c r="A100" s="229" t="s">
        <v>92</v>
      </c>
      <c r="B100" s="141"/>
      <c r="C100" s="88" t="s">
        <v>251</v>
      </c>
      <c r="D100" s="47"/>
      <c r="E100" s="47"/>
      <c r="F100" s="88"/>
      <c r="G100" s="153"/>
      <c r="H100" s="87"/>
      <c r="I100" s="129"/>
      <c r="J100" s="130"/>
      <c r="K100" s="128"/>
      <c r="L100" s="129"/>
      <c r="M100" s="130"/>
      <c r="N100" s="128"/>
      <c r="O100" s="252"/>
      <c r="P100" s="220"/>
      <c r="Q100" s="220"/>
      <c r="R100" s="220"/>
      <c r="S100" s="220"/>
      <c r="T100" s="220"/>
      <c r="U100" s="220"/>
      <c r="V100" s="220"/>
      <c r="W100" s="220"/>
      <c r="X100" s="220"/>
      <c r="Y100" s="220"/>
      <c r="Z100" s="220"/>
    </row>
    <row r="101" spans="1:26" s="132" customFormat="1" ht="33.75" customHeight="1" outlineLevel="1" x14ac:dyDescent="0.25">
      <c r="A101" s="233" t="s">
        <v>246</v>
      </c>
      <c r="B101" s="141"/>
      <c r="C101" s="222" t="s">
        <v>214</v>
      </c>
      <c r="D101" s="223"/>
      <c r="E101" s="223"/>
      <c r="F101" s="48"/>
      <c r="G101" s="94" t="s">
        <v>136</v>
      </c>
      <c r="H101" s="226">
        <v>21</v>
      </c>
      <c r="I101" s="215"/>
      <c r="J101" s="216"/>
      <c r="K101" s="217">
        <f>I101+J101</f>
        <v>0</v>
      </c>
      <c r="L101" s="218">
        <f>H101*I101</f>
        <v>0</v>
      </c>
      <c r="M101" s="219">
        <f>H101*J101</f>
        <v>0</v>
      </c>
      <c r="N101" s="217">
        <f>L101+M101</f>
        <v>0</v>
      </c>
      <c r="O101" s="252"/>
      <c r="P101" s="220"/>
      <c r="Q101" s="220"/>
      <c r="R101" s="220"/>
      <c r="S101" s="220"/>
      <c r="T101" s="220"/>
      <c r="U101" s="220"/>
      <c r="V101" s="220"/>
      <c r="W101" s="220"/>
      <c r="X101" s="220"/>
      <c r="Y101" s="220"/>
      <c r="Z101" s="220"/>
    </row>
    <row r="102" spans="1:26" s="132" customFormat="1" ht="33.75" customHeight="1" outlineLevel="1" x14ac:dyDescent="0.25">
      <c r="A102" s="233" t="s">
        <v>247</v>
      </c>
      <c r="B102" s="141"/>
      <c r="C102" s="222" t="s">
        <v>215</v>
      </c>
      <c r="D102" s="223"/>
      <c r="E102" s="223"/>
      <c r="F102" s="224"/>
      <c r="G102" s="94" t="s">
        <v>136</v>
      </c>
      <c r="H102" s="226">
        <v>26</v>
      </c>
      <c r="I102" s="215"/>
      <c r="J102" s="216"/>
      <c r="K102" s="217">
        <f>I102+J102</f>
        <v>0</v>
      </c>
      <c r="L102" s="218">
        <f>H102*I102</f>
        <v>0</v>
      </c>
      <c r="M102" s="219">
        <f>H102*J102</f>
        <v>0</v>
      </c>
      <c r="N102" s="217">
        <f>L102+M102</f>
        <v>0</v>
      </c>
      <c r="O102" s="252"/>
      <c r="P102" s="220"/>
      <c r="Q102" s="220"/>
      <c r="R102" s="220"/>
      <c r="S102" s="220"/>
      <c r="T102" s="220"/>
      <c r="U102" s="220"/>
      <c r="V102" s="220"/>
      <c r="W102" s="220"/>
      <c r="X102" s="220"/>
      <c r="Y102" s="220"/>
      <c r="Z102" s="220"/>
    </row>
    <row r="103" spans="1:26" s="132" customFormat="1" ht="33.75" customHeight="1" outlineLevel="1" x14ac:dyDescent="0.25">
      <c r="A103" s="233" t="s">
        <v>248</v>
      </c>
      <c r="B103" s="141"/>
      <c r="C103" s="222" t="s">
        <v>217</v>
      </c>
      <c r="D103" s="223"/>
      <c r="E103" s="223"/>
      <c r="F103" s="224"/>
      <c r="G103" s="94" t="s">
        <v>136</v>
      </c>
      <c r="H103" s="226">
        <v>17</v>
      </c>
      <c r="I103" s="215"/>
      <c r="J103" s="216"/>
      <c r="K103" s="217">
        <f>I103+J103</f>
        <v>0</v>
      </c>
      <c r="L103" s="218">
        <f>H103*I103</f>
        <v>0</v>
      </c>
      <c r="M103" s="219">
        <f>H103*J103</f>
        <v>0</v>
      </c>
      <c r="N103" s="217">
        <f>L103+M103</f>
        <v>0</v>
      </c>
      <c r="O103" s="252"/>
      <c r="P103" s="220"/>
      <c r="Q103" s="220"/>
      <c r="R103" s="220"/>
      <c r="S103" s="220"/>
      <c r="T103" s="220"/>
      <c r="U103" s="220"/>
      <c r="V103" s="220"/>
      <c r="W103" s="220"/>
      <c r="X103" s="220"/>
      <c r="Y103" s="220"/>
      <c r="Z103" s="220"/>
    </row>
    <row r="104" spans="1:26" s="132" customFormat="1" ht="33.75" customHeight="1" outlineLevel="1" x14ac:dyDescent="0.25">
      <c r="A104" s="233" t="s">
        <v>249</v>
      </c>
      <c r="B104" s="141"/>
      <c r="C104" s="222" t="s">
        <v>245</v>
      </c>
      <c r="D104" s="223"/>
      <c r="E104" s="223"/>
      <c r="F104" s="224"/>
      <c r="G104" s="94" t="s">
        <v>136</v>
      </c>
      <c r="H104" s="226">
        <v>21</v>
      </c>
      <c r="I104" s="215"/>
      <c r="J104" s="216"/>
      <c r="K104" s="217">
        <f>I104+J104</f>
        <v>0</v>
      </c>
      <c r="L104" s="218">
        <f>H104*I104</f>
        <v>0</v>
      </c>
      <c r="M104" s="219">
        <f>H104*J104</f>
        <v>0</v>
      </c>
      <c r="N104" s="217">
        <f>L104+M104</f>
        <v>0</v>
      </c>
      <c r="O104" s="252"/>
      <c r="P104" s="220"/>
      <c r="Q104" s="220"/>
      <c r="R104" s="220"/>
      <c r="S104" s="220"/>
      <c r="T104" s="220"/>
      <c r="U104" s="220"/>
      <c r="V104" s="220"/>
      <c r="W104" s="220"/>
      <c r="X104" s="220"/>
      <c r="Y104" s="220"/>
      <c r="Z104" s="220"/>
    </row>
    <row r="105" spans="1:26" s="132" customFormat="1" ht="33.75" customHeight="1" outlineLevel="1" x14ac:dyDescent="0.25">
      <c r="A105" s="233" t="s">
        <v>250</v>
      </c>
      <c r="B105" s="141"/>
      <c r="C105" s="222" t="s">
        <v>160</v>
      </c>
      <c r="D105" s="223"/>
      <c r="E105" s="223"/>
      <c r="F105" s="224"/>
      <c r="G105" s="94" t="s">
        <v>136</v>
      </c>
      <c r="H105" s="226">
        <v>25</v>
      </c>
      <c r="I105" s="215"/>
      <c r="J105" s="216"/>
      <c r="K105" s="217">
        <f>I105+J105</f>
        <v>0</v>
      </c>
      <c r="L105" s="218">
        <f>H105*I105</f>
        <v>0</v>
      </c>
      <c r="M105" s="219">
        <f>H105*J105</f>
        <v>0</v>
      </c>
      <c r="N105" s="217">
        <f>L105+M105</f>
        <v>0</v>
      </c>
      <c r="O105" s="252"/>
      <c r="P105" s="220"/>
      <c r="Q105" s="220"/>
      <c r="R105" s="220"/>
      <c r="S105" s="220"/>
      <c r="T105" s="220"/>
      <c r="U105" s="220"/>
      <c r="V105" s="220"/>
      <c r="W105" s="220"/>
      <c r="X105" s="220"/>
      <c r="Y105" s="220"/>
      <c r="Z105" s="220"/>
    </row>
    <row r="106" spans="1:26" s="132" customFormat="1" ht="33.75" customHeight="1" outlineLevel="1" x14ac:dyDescent="0.25">
      <c r="A106" s="233" t="s">
        <v>93</v>
      </c>
      <c r="B106" s="141"/>
      <c r="C106" s="88" t="s">
        <v>252</v>
      </c>
      <c r="D106" s="47"/>
      <c r="E106" s="47"/>
      <c r="F106" s="88"/>
      <c r="G106" s="153"/>
      <c r="H106" s="87"/>
      <c r="I106" s="129"/>
      <c r="J106" s="130"/>
      <c r="K106" s="128"/>
      <c r="L106" s="129"/>
      <c r="M106" s="130"/>
      <c r="N106" s="128"/>
      <c r="O106" s="252"/>
      <c r="P106" s="220"/>
      <c r="Q106" s="220"/>
      <c r="R106" s="220"/>
      <c r="S106" s="220"/>
      <c r="T106" s="220"/>
      <c r="U106" s="220"/>
      <c r="V106" s="220"/>
      <c r="W106" s="220"/>
      <c r="X106" s="220"/>
      <c r="Y106" s="220"/>
      <c r="Z106" s="220"/>
    </row>
    <row r="107" spans="1:26" s="228" customFormat="1" ht="30" customHeight="1" outlineLevel="1" x14ac:dyDescent="0.25">
      <c r="A107" s="233" t="s">
        <v>257</v>
      </c>
      <c r="B107" s="141"/>
      <c r="C107" s="232" t="s">
        <v>253</v>
      </c>
      <c r="D107" s="230"/>
      <c r="E107" s="230"/>
      <c r="F107" s="232"/>
      <c r="G107" s="230" t="s">
        <v>136</v>
      </c>
      <c r="H107" s="226">
        <v>13</v>
      </c>
      <c r="I107" s="215"/>
      <c r="J107" s="216"/>
      <c r="K107" s="217">
        <f t="shared" ref="K107:K112" si="19">I107+J107</f>
        <v>0</v>
      </c>
      <c r="L107" s="218">
        <f t="shared" ref="L107:L112" si="20">H107*I107</f>
        <v>0</v>
      </c>
      <c r="M107" s="219">
        <f t="shared" ref="M107:M112" si="21">H107*J107</f>
        <v>0</v>
      </c>
      <c r="N107" s="217">
        <f t="shared" ref="N107:N112" si="22">L107+M107</f>
        <v>0</v>
      </c>
      <c r="O107" s="227"/>
      <c r="P107" s="207"/>
      <c r="Q107" s="207"/>
      <c r="R107" s="207"/>
      <c r="S107" s="207"/>
      <c r="T107" s="207"/>
      <c r="U107" s="207"/>
      <c r="V107" s="207"/>
      <c r="W107" s="207"/>
      <c r="X107" s="207"/>
      <c r="Y107" s="207"/>
      <c r="Z107" s="207"/>
    </row>
    <row r="108" spans="1:26" s="228" customFormat="1" ht="30" customHeight="1" outlineLevel="1" x14ac:dyDescent="0.25">
      <c r="A108" s="233" t="s">
        <v>258</v>
      </c>
      <c r="B108" s="141"/>
      <c r="C108" s="232" t="s">
        <v>254</v>
      </c>
      <c r="D108" s="230"/>
      <c r="E108" s="230"/>
      <c r="F108" s="232"/>
      <c r="G108" s="230" t="s">
        <v>136</v>
      </c>
      <c r="H108" s="226">
        <v>10</v>
      </c>
      <c r="I108" s="215"/>
      <c r="J108" s="216"/>
      <c r="K108" s="217">
        <f t="shared" si="19"/>
        <v>0</v>
      </c>
      <c r="L108" s="218">
        <f t="shared" si="20"/>
        <v>0</v>
      </c>
      <c r="M108" s="219">
        <f t="shared" si="21"/>
        <v>0</v>
      </c>
      <c r="N108" s="217">
        <f t="shared" si="22"/>
        <v>0</v>
      </c>
      <c r="O108" s="227"/>
      <c r="P108" s="207"/>
      <c r="Q108" s="207"/>
      <c r="R108" s="207"/>
      <c r="S108" s="207"/>
      <c r="T108" s="207"/>
      <c r="U108" s="207"/>
      <c r="V108" s="207"/>
      <c r="W108" s="207"/>
      <c r="X108" s="207"/>
      <c r="Y108" s="207"/>
      <c r="Z108" s="207"/>
    </row>
    <row r="109" spans="1:26" s="228" customFormat="1" ht="30" customHeight="1" outlineLevel="1" x14ac:dyDescent="0.25">
      <c r="A109" s="233" t="s">
        <v>259</v>
      </c>
      <c r="B109" s="141"/>
      <c r="C109" s="232" t="s">
        <v>255</v>
      </c>
      <c r="D109" s="230"/>
      <c r="E109" s="230"/>
      <c r="F109" s="232"/>
      <c r="G109" s="230" t="s">
        <v>136</v>
      </c>
      <c r="H109" s="226">
        <v>21</v>
      </c>
      <c r="I109" s="215"/>
      <c r="J109" s="216"/>
      <c r="K109" s="217">
        <f t="shared" si="19"/>
        <v>0</v>
      </c>
      <c r="L109" s="218">
        <f t="shared" si="20"/>
        <v>0</v>
      </c>
      <c r="M109" s="219">
        <f t="shared" si="21"/>
        <v>0</v>
      </c>
      <c r="N109" s="217">
        <f t="shared" si="22"/>
        <v>0</v>
      </c>
      <c r="O109" s="227"/>
      <c r="P109" s="207"/>
      <c r="Q109" s="207"/>
      <c r="R109" s="207"/>
      <c r="S109" s="207"/>
      <c r="T109" s="207"/>
      <c r="U109" s="207"/>
      <c r="V109" s="207"/>
      <c r="W109" s="207"/>
      <c r="X109" s="207"/>
      <c r="Y109" s="207"/>
      <c r="Z109" s="207"/>
    </row>
    <row r="110" spans="1:26" s="228" customFormat="1" ht="30" customHeight="1" outlineLevel="1" x14ac:dyDescent="0.25">
      <c r="A110" s="233" t="s">
        <v>260</v>
      </c>
      <c r="B110" s="141"/>
      <c r="C110" s="232" t="s">
        <v>256</v>
      </c>
      <c r="D110" s="230"/>
      <c r="E110" s="230"/>
      <c r="F110" s="232"/>
      <c r="G110" s="230" t="s">
        <v>136</v>
      </c>
      <c r="H110" s="226">
        <v>13</v>
      </c>
      <c r="I110" s="215"/>
      <c r="J110" s="216"/>
      <c r="K110" s="217">
        <f t="shared" si="19"/>
        <v>0</v>
      </c>
      <c r="L110" s="218">
        <f t="shared" si="20"/>
        <v>0</v>
      </c>
      <c r="M110" s="219">
        <f t="shared" si="21"/>
        <v>0</v>
      </c>
      <c r="N110" s="217">
        <f t="shared" si="22"/>
        <v>0</v>
      </c>
      <c r="O110" s="227"/>
      <c r="P110" s="207"/>
      <c r="Q110" s="207"/>
      <c r="R110" s="207"/>
      <c r="S110" s="207"/>
      <c r="T110" s="207"/>
      <c r="U110" s="207"/>
      <c r="V110" s="207"/>
      <c r="W110" s="207"/>
      <c r="X110" s="207"/>
      <c r="Y110" s="207"/>
      <c r="Z110" s="207"/>
    </row>
    <row r="111" spans="1:26" s="228" customFormat="1" ht="30" customHeight="1" outlineLevel="1" x14ac:dyDescent="0.25">
      <c r="A111" s="233" t="s">
        <v>261</v>
      </c>
      <c r="B111" s="141"/>
      <c r="C111" s="232" t="s">
        <v>162</v>
      </c>
      <c r="D111" s="230"/>
      <c r="E111" s="230"/>
      <c r="F111" s="232"/>
      <c r="G111" s="230" t="s">
        <v>136</v>
      </c>
      <c r="H111" s="226">
        <v>20</v>
      </c>
      <c r="I111" s="215"/>
      <c r="J111" s="216"/>
      <c r="K111" s="217">
        <f t="shared" si="19"/>
        <v>0</v>
      </c>
      <c r="L111" s="218">
        <f t="shared" si="20"/>
        <v>0</v>
      </c>
      <c r="M111" s="219">
        <f t="shared" si="21"/>
        <v>0</v>
      </c>
      <c r="N111" s="217">
        <f t="shared" si="22"/>
        <v>0</v>
      </c>
      <c r="O111" s="227"/>
      <c r="P111" s="207"/>
      <c r="Q111" s="207"/>
      <c r="R111" s="207"/>
      <c r="S111" s="207"/>
      <c r="T111" s="207"/>
      <c r="U111" s="207"/>
      <c r="V111" s="207"/>
      <c r="W111" s="207"/>
      <c r="X111" s="207"/>
      <c r="Y111" s="207"/>
      <c r="Z111" s="207"/>
    </row>
    <row r="112" spans="1:26" s="228" customFormat="1" ht="30" customHeight="1" outlineLevel="1" x14ac:dyDescent="0.25">
      <c r="A112" s="233" t="s">
        <v>173</v>
      </c>
      <c r="B112" s="141"/>
      <c r="C112" s="222" t="s">
        <v>179</v>
      </c>
      <c r="D112" s="223" t="s">
        <v>143</v>
      </c>
      <c r="E112" s="223"/>
      <c r="F112" s="224"/>
      <c r="G112" s="225" t="s">
        <v>136</v>
      </c>
      <c r="H112" s="226">
        <v>34</v>
      </c>
      <c r="I112" s="215"/>
      <c r="J112" s="216"/>
      <c r="K112" s="217">
        <f t="shared" si="19"/>
        <v>0</v>
      </c>
      <c r="L112" s="218">
        <f t="shared" si="20"/>
        <v>0</v>
      </c>
      <c r="M112" s="219">
        <f t="shared" si="21"/>
        <v>0</v>
      </c>
      <c r="N112" s="217">
        <f t="shared" si="22"/>
        <v>0</v>
      </c>
      <c r="O112" s="227"/>
      <c r="P112" s="207"/>
      <c r="Q112" s="207"/>
      <c r="R112" s="207"/>
      <c r="S112" s="207"/>
      <c r="T112" s="207"/>
      <c r="U112" s="207"/>
      <c r="V112" s="207"/>
      <c r="W112" s="207"/>
      <c r="X112" s="207"/>
      <c r="Y112" s="207"/>
      <c r="Z112" s="207"/>
    </row>
    <row r="113" spans="1:26" s="132" customFormat="1" ht="33.75" customHeight="1" outlineLevel="1" x14ac:dyDescent="0.25">
      <c r="A113" s="233" t="s">
        <v>174</v>
      </c>
      <c r="B113" s="141"/>
      <c r="C113" s="88" t="s">
        <v>262</v>
      </c>
      <c r="D113" s="47"/>
      <c r="E113" s="47"/>
      <c r="F113" s="88"/>
      <c r="G113" s="153"/>
      <c r="H113" s="87"/>
      <c r="I113" s="129"/>
      <c r="J113" s="130"/>
      <c r="K113" s="128"/>
      <c r="L113" s="129"/>
      <c r="M113" s="130"/>
      <c r="N113" s="128"/>
      <c r="O113" s="231"/>
      <c r="P113" s="220"/>
      <c r="Q113" s="220"/>
      <c r="R113" s="220"/>
      <c r="S113" s="220"/>
      <c r="T113" s="220"/>
      <c r="U113" s="220"/>
      <c r="V113" s="220"/>
      <c r="W113" s="220"/>
      <c r="X113" s="220"/>
      <c r="Y113" s="220"/>
      <c r="Z113" s="220"/>
    </row>
    <row r="114" spans="1:26" s="228" customFormat="1" ht="30" customHeight="1" outlineLevel="1" x14ac:dyDescent="0.25">
      <c r="A114" s="233" t="s">
        <v>175</v>
      </c>
      <c r="B114" s="141"/>
      <c r="C114" s="222" t="s">
        <v>214</v>
      </c>
      <c r="D114" s="223"/>
      <c r="E114" s="223"/>
      <c r="F114" s="48"/>
      <c r="G114" s="225" t="s">
        <v>136</v>
      </c>
      <c r="H114" s="226">
        <v>16</v>
      </c>
      <c r="I114" s="215"/>
      <c r="J114" s="216"/>
      <c r="K114" s="217">
        <f t="shared" ref="K114:K119" si="23">I114+J114</f>
        <v>0</v>
      </c>
      <c r="L114" s="218">
        <f>H114*I114</f>
        <v>0</v>
      </c>
      <c r="M114" s="219">
        <f>H114*J114</f>
        <v>0</v>
      </c>
      <c r="N114" s="217">
        <f>L114+M114</f>
        <v>0</v>
      </c>
      <c r="O114" s="227"/>
      <c r="P114" s="207"/>
      <c r="Q114" s="207"/>
      <c r="R114" s="207"/>
      <c r="S114" s="207"/>
      <c r="T114" s="207"/>
      <c r="U114" s="207"/>
      <c r="V114" s="207"/>
      <c r="W114" s="207"/>
      <c r="X114" s="207"/>
      <c r="Y114" s="207"/>
      <c r="Z114" s="207"/>
    </row>
    <row r="115" spans="1:26" s="228" customFormat="1" ht="30" customHeight="1" outlineLevel="1" x14ac:dyDescent="0.25">
      <c r="A115" s="233" t="s">
        <v>176</v>
      </c>
      <c r="B115" s="141"/>
      <c r="C115" s="222" t="s">
        <v>217</v>
      </c>
      <c r="D115" s="223"/>
      <c r="E115" s="223"/>
      <c r="F115" s="224"/>
      <c r="G115" s="225" t="s">
        <v>136</v>
      </c>
      <c r="H115" s="226">
        <v>16</v>
      </c>
      <c r="I115" s="215"/>
      <c r="J115" s="216"/>
      <c r="K115" s="217">
        <f t="shared" si="23"/>
        <v>0</v>
      </c>
      <c r="L115" s="218">
        <f>H115*I115</f>
        <v>0</v>
      </c>
      <c r="M115" s="219">
        <f>H115*J115</f>
        <v>0</v>
      </c>
      <c r="N115" s="217">
        <f>L115+M115</f>
        <v>0</v>
      </c>
      <c r="O115" s="227"/>
      <c r="P115" s="207"/>
      <c r="Q115" s="207"/>
      <c r="R115" s="207"/>
      <c r="S115" s="207"/>
      <c r="T115" s="207"/>
      <c r="U115" s="207"/>
      <c r="V115" s="207"/>
      <c r="W115" s="207"/>
      <c r="X115" s="207"/>
      <c r="Y115" s="207"/>
      <c r="Z115" s="207"/>
    </row>
    <row r="116" spans="1:26" s="228" customFormat="1" ht="30" customHeight="1" outlineLevel="1" x14ac:dyDescent="0.25">
      <c r="A116" s="233" t="s">
        <v>177</v>
      </c>
      <c r="B116" s="141"/>
      <c r="C116" s="222" t="s">
        <v>263</v>
      </c>
      <c r="D116" s="223"/>
      <c r="E116" s="223"/>
      <c r="F116" s="224"/>
      <c r="G116" s="225" t="s">
        <v>136</v>
      </c>
      <c r="H116" s="226">
        <v>16</v>
      </c>
      <c r="I116" s="215"/>
      <c r="J116" s="216"/>
      <c r="K116" s="217">
        <f t="shared" si="23"/>
        <v>0</v>
      </c>
      <c r="L116" s="218">
        <f>H116*I116</f>
        <v>0</v>
      </c>
      <c r="M116" s="219">
        <f>H116*J116</f>
        <v>0</v>
      </c>
      <c r="N116" s="217">
        <f>L116+M116</f>
        <v>0</v>
      </c>
      <c r="O116" s="227"/>
      <c r="P116" s="207"/>
      <c r="Q116" s="207"/>
      <c r="R116" s="207"/>
      <c r="S116" s="207"/>
      <c r="T116" s="207"/>
      <c r="U116" s="207"/>
      <c r="V116" s="207"/>
      <c r="W116" s="207"/>
      <c r="X116" s="207"/>
      <c r="Y116" s="207"/>
      <c r="Z116" s="207"/>
    </row>
    <row r="117" spans="1:26" s="228" customFormat="1" ht="30" customHeight="1" outlineLevel="1" x14ac:dyDescent="0.25">
      <c r="A117" s="233" t="s">
        <v>178</v>
      </c>
      <c r="B117" s="141"/>
      <c r="C117" s="222" t="s">
        <v>145</v>
      </c>
      <c r="D117" s="223" t="s">
        <v>143</v>
      </c>
      <c r="E117" s="223"/>
      <c r="F117" s="224"/>
      <c r="G117" s="225" t="s">
        <v>136</v>
      </c>
      <c r="H117" s="226">
        <v>16</v>
      </c>
      <c r="I117" s="215"/>
      <c r="J117" s="216"/>
      <c r="K117" s="217">
        <f t="shared" si="15"/>
        <v>0</v>
      </c>
      <c r="L117" s="218">
        <f t="shared" si="16"/>
        <v>0</v>
      </c>
      <c r="M117" s="219">
        <f t="shared" si="17"/>
        <v>0</v>
      </c>
      <c r="N117" s="217">
        <f t="shared" si="18"/>
        <v>0</v>
      </c>
      <c r="O117" s="227"/>
      <c r="P117" s="207"/>
      <c r="Q117" s="207"/>
      <c r="R117" s="207"/>
      <c r="S117" s="207"/>
      <c r="T117" s="207"/>
      <c r="U117" s="207"/>
      <c r="V117" s="207"/>
      <c r="W117" s="207"/>
      <c r="X117" s="207"/>
      <c r="Y117" s="207"/>
      <c r="Z117" s="207"/>
    </row>
    <row r="118" spans="1:26" s="228" customFormat="1" ht="30" customHeight="1" outlineLevel="1" x14ac:dyDescent="0.25">
      <c r="A118" s="233" t="s">
        <v>180</v>
      </c>
      <c r="B118" s="141"/>
      <c r="C118" s="222" t="s">
        <v>170</v>
      </c>
      <c r="D118" s="223" t="s">
        <v>171</v>
      </c>
      <c r="E118" s="223" t="s">
        <v>172</v>
      </c>
      <c r="F118" s="224"/>
      <c r="G118" s="225" t="s">
        <v>136</v>
      </c>
      <c r="H118" s="226">
        <v>9</v>
      </c>
      <c r="I118" s="215"/>
      <c r="J118" s="216"/>
      <c r="K118" s="217">
        <f t="shared" si="23"/>
        <v>0</v>
      </c>
      <c r="L118" s="218">
        <f t="shared" si="16"/>
        <v>0</v>
      </c>
      <c r="M118" s="219">
        <f t="shared" si="17"/>
        <v>0</v>
      </c>
      <c r="N118" s="217">
        <f t="shared" si="18"/>
        <v>0</v>
      </c>
      <c r="O118" s="227"/>
      <c r="P118" s="207"/>
      <c r="Q118" s="207"/>
      <c r="R118" s="207"/>
      <c r="S118" s="207"/>
      <c r="T118" s="207"/>
      <c r="U118" s="207"/>
      <c r="V118" s="207"/>
      <c r="W118" s="207"/>
      <c r="X118" s="207"/>
      <c r="Y118" s="207"/>
      <c r="Z118" s="207"/>
    </row>
    <row r="119" spans="1:26" s="228" customFormat="1" ht="30" customHeight="1" outlineLevel="1" x14ac:dyDescent="0.25">
      <c r="A119" s="233" t="s">
        <v>181</v>
      </c>
      <c r="B119" s="141"/>
      <c r="C119" s="222" t="s">
        <v>266</v>
      </c>
      <c r="D119" s="223"/>
      <c r="E119" s="251" t="s">
        <v>135</v>
      </c>
      <c r="F119" s="224"/>
      <c r="G119" s="225" t="s">
        <v>136</v>
      </c>
      <c r="H119" s="226">
        <v>2</v>
      </c>
      <c r="I119" s="215"/>
      <c r="J119" s="216"/>
      <c r="K119" s="217">
        <f t="shared" si="23"/>
        <v>0</v>
      </c>
      <c r="L119" s="218">
        <f t="shared" si="16"/>
        <v>0</v>
      </c>
      <c r="M119" s="219">
        <f t="shared" si="17"/>
        <v>0</v>
      </c>
      <c r="N119" s="217">
        <f t="shared" si="18"/>
        <v>0</v>
      </c>
      <c r="O119" s="227"/>
      <c r="P119" s="207"/>
      <c r="Q119" s="207"/>
      <c r="R119" s="207"/>
      <c r="S119" s="207"/>
      <c r="T119" s="207"/>
      <c r="U119" s="207"/>
      <c r="V119" s="207"/>
      <c r="W119" s="207"/>
      <c r="X119" s="207"/>
      <c r="Y119" s="207"/>
      <c r="Z119" s="207"/>
    </row>
    <row r="120" spans="1:26" s="189" customFormat="1" ht="57.75" customHeight="1" outlineLevel="1" x14ac:dyDescent="0.2">
      <c r="A120" s="233" t="s">
        <v>264</v>
      </c>
      <c r="B120" s="221"/>
      <c r="C120" s="262" t="s">
        <v>228</v>
      </c>
      <c r="D120" s="230"/>
      <c r="E120" s="230"/>
      <c r="F120" s="225"/>
      <c r="G120" s="180" t="s">
        <v>101</v>
      </c>
      <c r="H120" s="187">
        <f>H101+H107+H114</f>
        <v>50</v>
      </c>
      <c r="I120" s="126"/>
      <c r="J120" s="127"/>
      <c r="K120" s="217">
        <f>I120+J120</f>
        <v>0</v>
      </c>
      <c r="L120" s="218">
        <f>H120*I120</f>
        <v>0</v>
      </c>
      <c r="M120" s="219">
        <f t="shared" si="17"/>
        <v>0</v>
      </c>
      <c r="N120" s="217">
        <f t="shared" si="18"/>
        <v>0</v>
      </c>
      <c r="O120" s="227"/>
      <c r="P120" s="188"/>
      <c r="Q120" s="188"/>
      <c r="R120" s="188"/>
      <c r="S120" s="188"/>
      <c r="T120" s="188"/>
      <c r="U120" s="188"/>
      <c r="V120" s="188"/>
      <c r="W120" s="188"/>
      <c r="X120" s="188"/>
      <c r="Y120" s="188"/>
    </row>
    <row r="121" spans="1:26" s="189" customFormat="1" ht="83.25" customHeight="1" outlineLevel="1" x14ac:dyDescent="0.2">
      <c r="A121" s="233" t="s">
        <v>265</v>
      </c>
      <c r="B121" s="221"/>
      <c r="C121" s="184" t="s">
        <v>229</v>
      </c>
      <c r="D121" s="230"/>
      <c r="E121" s="230"/>
      <c r="F121" s="225"/>
      <c r="G121" s="180" t="s">
        <v>101</v>
      </c>
      <c r="H121" s="187">
        <f>H120</f>
        <v>50</v>
      </c>
      <c r="I121" s="185"/>
      <c r="J121" s="186"/>
      <c r="K121" s="217">
        <f>I121+J121</f>
        <v>0</v>
      </c>
      <c r="L121" s="218"/>
      <c r="M121" s="219">
        <f t="shared" si="17"/>
        <v>0</v>
      </c>
      <c r="N121" s="217">
        <f t="shared" si="18"/>
        <v>0</v>
      </c>
      <c r="O121" s="227" t="s">
        <v>230</v>
      </c>
      <c r="P121" s="188"/>
      <c r="Q121" s="188"/>
      <c r="R121" s="188"/>
      <c r="S121" s="188"/>
      <c r="T121" s="188"/>
      <c r="U121" s="188"/>
      <c r="V121" s="188"/>
      <c r="W121" s="188"/>
      <c r="X121" s="188"/>
      <c r="Y121" s="188"/>
    </row>
    <row r="122" spans="1:26" s="213" customFormat="1" ht="30" customHeight="1" x14ac:dyDescent="0.25">
      <c r="A122" s="49">
        <v>5</v>
      </c>
      <c r="B122" s="190"/>
      <c r="C122" s="50" t="s">
        <v>231</v>
      </c>
      <c r="D122" s="50"/>
      <c r="E122" s="50"/>
      <c r="F122" s="50"/>
      <c r="G122" s="51"/>
      <c r="H122" s="52"/>
      <c r="I122" s="53"/>
      <c r="J122" s="54"/>
      <c r="K122" s="55"/>
      <c r="L122" s="53">
        <f>L123+L124</f>
        <v>0</v>
      </c>
      <c r="M122" s="54">
        <f>M123+M124</f>
        <v>0</v>
      </c>
      <c r="N122" s="55">
        <f>L122+M122</f>
        <v>0</v>
      </c>
      <c r="O122" s="56"/>
      <c r="P122" s="212"/>
      <c r="Q122" s="212"/>
      <c r="R122" s="212"/>
      <c r="S122" s="212"/>
      <c r="T122" s="212"/>
      <c r="U122" s="212"/>
      <c r="V122" s="212"/>
      <c r="W122" s="212"/>
      <c r="X122" s="212"/>
      <c r="Y122" s="212"/>
      <c r="Z122" s="212"/>
    </row>
    <row r="123" spans="1:26" s="228" customFormat="1" ht="77.25" customHeight="1" outlineLevel="1" x14ac:dyDescent="0.25">
      <c r="A123" s="229" t="s">
        <v>267</v>
      </c>
      <c r="B123" s="221"/>
      <c r="C123" s="191" t="s">
        <v>232</v>
      </c>
      <c r="D123" s="192"/>
      <c r="E123" s="230"/>
      <c r="F123" s="225"/>
      <c r="G123" s="193" t="s">
        <v>233</v>
      </c>
      <c r="H123" s="194">
        <f>H81+H82+H83+H84+H85+H86+H87+H47+H48+H49+H50</f>
        <v>1516</v>
      </c>
      <c r="I123" s="185"/>
      <c r="J123" s="216"/>
      <c r="K123" s="195">
        <f>I123+J123</f>
        <v>0</v>
      </c>
      <c r="L123" s="196"/>
      <c r="M123" s="197">
        <f>H123*J123</f>
        <v>0</v>
      </c>
      <c r="N123" s="195">
        <f>L123+M123</f>
        <v>0</v>
      </c>
      <c r="O123" s="268" t="s">
        <v>234</v>
      </c>
      <c r="P123" s="207"/>
      <c r="Q123" s="207"/>
      <c r="R123" s="207"/>
      <c r="S123" s="207"/>
      <c r="T123" s="207"/>
      <c r="U123" s="207"/>
      <c r="V123" s="207"/>
      <c r="W123" s="207"/>
      <c r="X123" s="207"/>
      <c r="Y123" s="207"/>
    </row>
    <row r="124" spans="1:26" s="228" customFormat="1" ht="77.25" customHeight="1" outlineLevel="1" thickBot="1" x14ac:dyDescent="0.3">
      <c r="A124" s="258" t="s">
        <v>268</v>
      </c>
      <c r="B124" s="259"/>
      <c r="C124" s="198" t="s">
        <v>235</v>
      </c>
      <c r="D124" s="199"/>
      <c r="E124" s="200"/>
      <c r="F124" s="260"/>
      <c r="G124" s="201" t="s">
        <v>233</v>
      </c>
      <c r="H124" s="202">
        <f>H123</f>
        <v>1516</v>
      </c>
      <c r="I124" s="203"/>
      <c r="J124" s="261"/>
      <c r="K124" s="204">
        <f>I124+J124</f>
        <v>0</v>
      </c>
      <c r="L124" s="205"/>
      <c r="M124" s="206">
        <f>H124*J124</f>
        <v>0</v>
      </c>
      <c r="N124" s="204">
        <f>L124+M124</f>
        <v>0</v>
      </c>
      <c r="O124" s="269" t="s">
        <v>236</v>
      </c>
      <c r="P124" s="207"/>
      <c r="Q124" s="207"/>
      <c r="R124" s="207"/>
      <c r="S124" s="207"/>
      <c r="T124" s="207"/>
      <c r="U124" s="207"/>
      <c r="V124" s="207"/>
      <c r="W124" s="207"/>
      <c r="X124" s="207"/>
      <c r="Y124" s="207"/>
    </row>
    <row r="125" spans="1:26" s="209" customFormat="1" ht="34.5" customHeight="1" thickBot="1" x14ac:dyDescent="0.35">
      <c r="A125" s="280"/>
      <c r="B125" s="281" t="s">
        <v>33</v>
      </c>
      <c r="C125" s="282" t="s">
        <v>11</v>
      </c>
      <c r="D125" s="282"/>
      <c r="E125" s="282"/>
      <c r="F125" s="283"/>
      <c r="G125" s="284"/>
      <c r="H125" s="285"/>
      <c r="I125" s="286"/>
      <c r="J125" s="287"/>
      <c r="K125" s="288"/>
      <c r="L125" s="289">
        <f>L16+L30+L46+L80+L122</f>
        <v>0</v>
      </c>
      <c r="M125" s="287">
        <f>M16+M30+M46+M80+M122</f>
        <v>0</v>
      </c>
      <c r="N125" s="288">
        <f>M125+L125</f>
        <v>0</v>
      </c>
      <c r="O125" s="290"/>
      <c r="P125" s="208"/>
      <c r="Q125" s="208"/>
      <c r="R125" s="208"/>
      <c r="S125" s="208"/>
      <c r="T125" s="208"/>
      <c r="U125" s="208"/>
      <c r="V125" s="208"/>
      <c r="W125" s="208"/>
      <c r="X125" s="208"/>
      <c r="Y125" s="208"/>
      <c r="Z125" s="208"/>
    </row>
    <row r="126" spans="1:26" s="74" customFormat="1" x14ac:dyDescent="0.25">
      <c r="A126" s="171"/>
      <c r="B126" s="142"/>
      <c r="C126" s="117"/>
      <c r="D126" s="117"/>
      <c r="E126" s="117"/>
      <c r="F126" s="117"/>
      <c r="G126" s="118"/>
      <c r="H126" s="119"/>
      <c r="I126" s="120"/>
      <c r="J126" s="121"/>
      <c r="K126" s="121"/>
      <c r="L126" s="122"/>
      <c r="M126" s="122"/>
      <c r="N126" s="122"/>
      <c r="O126" s="123"/>
    </row>
    <row r="127" spans="1:26" s="44" customFormat="1" ht="33" customHeight="1" x14ac:dyDescent="0.2">
      <c r="A127" s="172"/>
      <c r="B127" s="156" t="s">
        <v>18</v>
      </c>
      <c r="F127" s="77"/>
      <c r="G127" s="77"/>
      <c r="H127" s="77"/>
      <c r="I127" s="77"/>
      <c r="J127" s="77"/>
      <c r="K127" s="77"/>
      <c r="L127" s="77"/>
      <c r="M127" s="77"/>
      <c r="N127" s="77"/>
      <c r="P127" s="78"/>
    </row>
    <row r="128" spans="1:26" s="44" customFormat="1" ht="18.75" x14ac:dyDescent="0.2">
      <c r="A128" s="172"/>
      <c r="B128" s="143"/>
      <c r="C128" s="22"/>
      <c r="D128" s="22"/>
      <c r="E128" s="22"/>
      <c r="F128" s="77"/>
      <c r="G128" s="77"/>
      <c r="H128" s="77"/>
      <c r="I128" s="77"/>
      <c r="J128" s="77"/>
      <c r="K128" s="77"/>
      <c r="L128" s="77"/>
      <c r="M128" s="77"/>
      <c r="N128" s="77"/>
      <c r="P128" s="78"/>
    </row>
    <row r="129" spans="1:31" s="44" customFormat="1" ht="18.75" x14ac:dyDescent="0.2">
      <c r="A129" s="172"/>
      <c r="B129" s="156" t="s">
        <v>29</v>
      </c>
      <c r="C129" s="22"/>
      <c r="D129" s="22"/>
      <c r="E129" s="22"/>
      <c r="F129" s="77"/>
      <c r="G129" s="77"/>
      <c r="H129" s="77"/>
      <c r="I129" s="77"/>
      <c r="J129" s="77"/>
      <c r="K129" s="77"/>
      <c r="L129" s="77"/>
      <c r="M129" s="77"/>
      <c r="N129" s="77"/>
      <c r="P129" s="78"/>
    </row>
    <row r="130" spans="1:31" s="44" customFormat="1" ht="18.75" x14ac:dyDescent="0.2">
      <c r="A130" s="172"/>
      <c r="B130" s="144"/>
      <c r="C130" s="22"/>
      <c r="D130" s="22"/>
      <c r="E130" s="22"/>
      <c r="F130" s="77"/>
      <c r="G130" s="77"/>
      <c r="H130" s="77"/>
      <c r="I130" s="77"/>
      <c r="J130" s="77"/>
      <c r="K130" s="77"/>
      <c r="L130" s="77"/>
      <c r="M130" s="77"/>
      <c r="N130" s="77"/>
      <c r="P130" s="78"/>
    </row>
    <row r="131" spans="1:31" s="79" customFormat="1" ht="23.25" customHeight="1" x14ac:dyDescent="0.25">
      <c r="B131" s="173" t="s">
        <v>3</v>
      </c>
      <c r="F131" s="80"/>
      <c r="G131" s="81"/>
      <c r="H131" s="81"/>
      <c r="I131" s="82"/>
      <c r="J131" s="83"/>
      <c r="K131" s="84"/>
      <c r="L131" s="84"/>
      <c r="M131" s="85"/>
      <c r="N131" s="85"/>
      <c r="O131" s="85"/>
    </row>
    <row r="132" spans="1:31" s="79" customFormat="1" ht="22.5" customHeight="1" x14ac:dyDescent="0.25">
      <c r="B132" s="145"/>
      <c r="C132" s="80"/>
      <c r="D132" s="80"/>
      <c r="E132" s="80"/>
      <c r="F132" s="80"/>
      <c r="G132" s="81"/>
      <c r="H132" s="81"/>
      <c r="I132" s="82"/>
      <c r="J132" s="83"/>
      <c r="K132" s="84"/>
      <c r="L132" s="84"/>
      <c r="M132" s="85"/>
      <c r="N132" s="85"/>
      <c r="O132" s="85"/>
    </row>
    <row r="133" spans="1:31" s="212" customFormat="1" ht="28.5" customHeight="1" x14ac:dyDescent="0.25">
      <c r="A133" s="240">
        <v>1</v>
      </c>
      <c r="B133" s="327" t="s">
        <v>183</v>
      </c>
      <c r="C133" s="327"/>
      <c r="D133" s="327"/>
      <c r="E133" s="327"/>
      <c r="F133" s="327"/>
      <c r="G133" s="327"/>
      <c r="H133" s="327"/>
      <c r="I133" s="327"/>
      <c r="J133" s="327"/>
      <c r="K133" s="327"/>
      <c r="L133" s="327"/>
      <c r="M133" s="327"/>
      <c r="N133" s="327"/>
      <c r="O133" s="327"/>
    </row>
    <row r="134" spans="1:31" s="162" customFormat="1" ht="30" customHeight="1" x14ac:dyDescent="0.25">
      <c r="A134" s="253">
        <v>2</v>
      </c>
      <c r="B134" s="326" t="s">
        <v>184</v>
      </c>
      <c r="C134" s="326"/>
      <c r="D134" s="326"/>
      <c r="E134" s="326"/>
      <c r="F134" s="326"/>
      <c r="G134" s="326"/>
      <c r="H134" s="326"/>
      <c r="I134" s="326"/>
      <c r="J134" s="326"/>
      <c r="K134" s="326"/>
      <c r="L134" s="326"/>
      <c r="M134" s="326"/>
      <c r="N134" s="326"/>
      <c r="O134" s="326"/>
      <c r="P134" s="179"/>
      <c r="Q134" s="179"/>
      <c r="S134" s="163"/>
      <c r="T134" s="163"/>
      <c r="U134" s="163"/>
      <c r="V134" s="163"/>
      <c r="W134" s="163"/>
      <c r="X134" s="164"/>
      <c r="Y134" s="164"/>
      <c r="Z134" s="164"/>
      <c r="AA134" s="164"/>
      <c r="AB134" s="164"/>
      <c r="AC134" s="164"/>
      <c r="AD134" s="164"/>
      <c r="AE134" s="163"/>
    </row>
    <row r="135" spans="1:31" s="210" customFormat="1" ht="44.25" customHeight="1" x14ac:dyDescent="0.25">
      <c r="A135" s="240">
        <v>3</v>
      </c>
      <c r="B135" s="298" t="s">
        <v>9</v>
      </c>
      <c r="C135" s="298"/>
      <c r="D135" s="298"/>
      <c r="E135" s="298"/>
      <c r="F135" s="298"/>
      <c r="G135" s="298"/>
      <c r="H135" s="298"/>
      <c r="I135" s="298"/>
      <c r="J135" s="298"/>
      <c r="K135" s="298"/>
      <c r="L135" s="298"/>
      <c r="M135" s="298"/>
      <c r="N135" s="298"/>
      <c r="O135" s="298"/>
      <c r="S135" s="241"/>
    </row>
    <row r="136" spans="1:31" s="242" customFormat="1" ht="218.25" customHeight="1" x14ac:dyDescent="0.2">
      <c r="A136" s="240">
        <v>4</v>
      </c>
      <c r="B136" s="300" t="s">
        <v>185</v>
      </c>
      <c r="C136" s="300"/>
      <c r="D136" s="300"/>
      <c r="E136" s="300"/>
      <c r="F136" s="300"/>
      <c r="G136" s="300"/>
      <c r="H136" s="300"/>
      <c r="I136" s="300"/>
      <c r="J136" s="300"/>
      <c r="K136" s="300"/>
      <c r="L136" s="300"/>
      <c r="M136" s="300"/>
      <c r="N136" s="300"/>
      <c r="O136" s="300"/>
      <c r="P136" s="300"/>
      <c r="Q136" s="300"/>
      <c r="R136" s="300"/>
      <c r="S136" s="300"/>
      <c r="T136" s="300"/>
      <c r="U136" s="300"/>
      <c r="V136" s="300"/>
      <c r="W136" s="300"/>
      <c r="X136" s="300"/>
      <c r="Y136" s="300"/>
      <c r="Z136" s="300"/>
      <c r="AA136" s="300"/>
      <c r="AB136" s="300"/>
      <c r="AC136" s="300"/>
      <c r="AD136" s="265"/>
    </row>
    <row r="137" spans="1:31" s="210" customFormat="1" ht="44.25" customHeight="1" x14ac:dyDescent="0.25">
      <c r="A137" s="240">
        <v>5</v>
      </c>
      <c r="B137" s="300" t="s">
        <v>186</v>
      </c>
      <c r="C137" s="300"/>
      <c r="D137" s="300"/>
      <c r="E137" s="300"/>
      <c r="F137" s="300"/>
      <c r="G137" s="300"/>
      <c r="H137" s="300"/>
      <c r="I137" s="300"/>
      <c r="J137" s="300"/>
      <c r="K137" s="300"/>
      <c r="L137" s="300"/>
      <c r="M137" s="300"/>
      <c r="N137" s="300"/>
      <c r="O137" s="300"/>
    </row>
    <row r="138" spans="1:31" s="210" customFormat="1" ht="28.5" customHeight="1" x14ac:dyDescent="0.25">
      <c r="A138" s="240">
        <v>6</v>
      </c>
      <c r="B138" s="300" t="s">
        <v>24</v>
      </c>
      <c r="C138" s="300"/>
      <c r="D138" s="300"/>
      <c r="E138" s="300"/>
      <c r="F138" s="300"/>
      <c r="G138" s="300"/>
      <c r="H138" s="300"/>
      <c r="I138" s="300"/>
      <c r="J138" s="300"/>
      <c r="K138" s="300"/>
      <c r="L138" s="300"/>
      <c r="M138" s="300"/>
      <c r="N138" s="300"/>
      <c r="O138" s="300"/>
    </row>
    <row r="139" spans="1:31" s="210" customFormat="1" ht="22.5" customHeight="1" x14ac:dyDescent="0.25">
      <c r="A139" s="240">
        <v>7</v>
      </c>
      <c r="B139" s="300" t="s">
        <v>10</v>
      </c>
      <c r="C139" s="300"/>
      <c r="D139" s="300"/>
      <c r="E139" s="300"/>
      <c r="F139" s="300"/>
      <c r="G139" s="300"/>
      <c r="H139" s="300"/>
      <c r="I139" s="300"/>
      <c r="J139" s="300"/>
      <c r="K139" s="300"/>
      <c r="L139" s="300"/>
      <c r="M139" s="300"/>
      <c r="N139" s="300"/>
      <c r="O139" s="300"/>
    </row>
    <row r="140" spans="1:31" s="79" customFormat="1" ht="409.6" customHeight="1" x14ac:dyDescent="0.25">
      <c r="A140" s="240">
        <v>8</v>
      </c>
      <c r="B140" s="299" t="s">
        <v>269</v>
      </c>
      <c r="C140" s="299"/>
      <c r="D140" s="299"/>
      <c r="E140" s="299"/>
      <c r="F140" s="299"/>
      <c r="G140" s="299"/>
      <c r="H140" s="299"/>
      <c r="I140" s="299"/>
      <c r="J140" s="299"/>
      <c r="K140" s="299"/>
      <c r="L140" s="299"/>
      <c r="M140" s="299"/>
      <c r="N140" s="299"/>
      <c r="O140" s="299"/>
    </row>
    <row r="141" spans="1:31" s="79" customFormat="1" ht="370.5" customHeight="1" x14ac:dyDescent="0.25">
      <c r="A141" s="174"/>
      <c r="B141" s="308" t="s">
        <v>270</v>
      </c>
      <c r="C141" s="309"/>
      <c r="D141" s="309"/>
      <c r="E141" s="309"/>
      <c r="F141" s="309"/>
      <c r="G141" s="309"/>
      <c r="H141" s="309"/>
      <c r="I141" s="309"/>
      <c r="J141" s="309"/>
      <c r="K141" s="309"/>
      <c r="L141" s="309"/>
      <c r="M141" s="309"/>
      <c r="N141" s="309"/>
      <c r="O141" s="309"/>
      <c r="T141" s="86"/>
    </row>
    <row r="142" spans="1:31" s="243" customFormat="1" ht="43.5" customHeight="1" x14ac:dyDescent="0.25">
      <c r="A142" s="240">
        <v>9</v>
      </c>
      <c r="B142" s="310" t="s">
        <v>187</v>
      </c>
      <c r="C142" s="310"/>
      <c r="D142" s="310"/>
      <c r="E142" s="310"/>
      <c r="F142" s="310"/>
      <c r="G142" s="310"/>
      <c r="H142" s="310"/>
      <c r="I142" s="310"/>
      <c r="J142" s="310"/>
      <c r="K142" s="310"/>
      <c r="L142" s="310"/>
      <c r="M142" s="310"/>
      <c r="N142" s="310"/>
      <c r="O142" s="310"/>
    </row>
    <row r="143" spans="1:31" s="210" customFormat="1" ht="46.5" customHeight="1" x14ac:dyDescent="0.25">
      <c r="A143" s="240">
        <v>10</v>
      </c>
      <c r="B143" s="298" t="s">
        <v>188</v>
      </c>
      <c r="C143" s="298"/>
      <c r="D143" s="298"/>
      <c r="E143" s="298"/>
      <c r="F143" s="298"/>
      <c r="G143" s="298"/>
      <c r="H143" s="298"/>
      <c r="I143" s="298"/>
      <c r="J143" s="298"/>
      <c r="K143" s="298"/>
      <c r="L143" s="298"/>
      <c r="M143" s="298"/>
      <c r="N143" s="298"/>
      <c r="O143" s="298"/>
    </row>
    <row r="144" spans="1:31" s="210" customFormat="1" ht="36" customHeight="1" x14ac:dyDescent="0.25">
      <c r="A144" s="240">
        <v>11</v>
      </c>
      <c r="B144" s="298" t="s">
        <v>14</v>
      </c>
      <c r="C144" s="298"/>
      <c r="D144" s="298"/>
      <c r="E144" s="298"/>
      <c r="F144" s="298"/>
      <c r="G144" s="298"/>
      <c r="H144" s="298"/>
      <c r="I144" s="298"/>
      <c r="J144" s="298"/>
      <c r="K144" s="298"/>
      <c r="L144" s="298"/>
      <c r="M144" s="298"/>
      <c r="N144" s="298"/>
      <c r="O144" s="298"/>
    </row>
    <row r="145" spans="1:19" s="210" customFormat="1" ht="36" customHeight="1" x14ac:dyDescent="0.25">
      <c r="A145" s="240">
        <v>12</v>
      </c>
      <c r="B145" s="298" t="s">
        <v>38</v>
      </c>
      <c r="C145" s="298"/>
      <c r="D145" s="298"/>
      <c r="E145" s="298"/>
      <c r="F145" s="298"/>
      <c r="G145" s="298"/>
      <c r="H145" s="298"/>
      <c r="I145" s="298"/>
      <c r="J145" s="298"/>
      <c r="K145" s="298"/>
      <c r="L145" s="298"/>
      <c r="M145" s="298"/>
      <c r="N145" s="298"/>
      <c r="O145" s="298"/>
    </row>
    <row r="146" spans="1:19" s="210" customFormat="1" ht="27.75" customHeight="1" x14ac:dyDescent="0.25">
      <c r="A146" s="240">
        <v>13</v>
      </c>
      <c r="B146" s="298" t="s">
        <v>5</v>
      </c>
      <c r="C146" s="298"/>
      <c r="D146" s="298"/>
      <c r="E146" s="298"/>
      <c r="F146" s="298"/>
      <c r="G146" s="298"/>
      <c r="H146" s="298"/>
      <c r="I146" s="298"/>
      <c r="J146" s="298"/>
      <c r="K146" s="298"/>
      <c r="L146" s="298"/>
      <c r="M146" s="298"/>
      <c r="N146" s="298"/>
      <c r="O146" s="298"/>
    </row>
    <row r="147" spans="1:19" s="12" customFormat="1" x14ac:dyDescent="0.2">
      <c r="A147" s="14"/>
      <c r="B147" s="14"/>
      <c r="C147" s="15"/>
      <c r="D147" s="15"/>
      <c r="E147" s="15"/>
      <c r="F147" s="15"/>
      <c r="G147" s="16"/>
      <c r="H147" s="16"/>
      <c r="I147" s="16"/>
      <c r="J147" s="17"/>
      <c r="K147" s="17"/>
      <c r="L147" s="17"/>
      <c r="M147" s="18"/>
      <c r="N147" s="18"/>
      <c r="O147" s="18"/>
      <c r="P147" s="11"/>
      <c r="S147" s="13"/>
    </row>
    <row r="148" spans="1:19" s="12" customFormat="1" ht="20.25" x14ac:dyDescent="0.2">
      <c r="A148" s="14"/>
      <c r="B148" s="26"/>
      <c r="C148" s="26"/>
      <c r="D148" s="15"/>
      <c r="E148" s="15"/>
      <c r="F148" s="15"/>
      <c r="G148" s="16"/>
      <c r="H148" s="16"/>
      <c r="I148" s="16"/>
      <c r="J148" s="17"/>
      <c r="K148" s="17"/>
      <c r="L148" s="17"/>
      <c r="M148" s="18"/>
      <c r="N148" s="18"/>
      <c r="O148" s="18"/>
      <c r="P148" s="11"/>
      <c r="S148" s="13"/>
    </row>
    <row r="149" spans="1:19" s="5" customFormat="1" ht="36.75" customHeight="1" x14ac:dyDescent="0.25">
      <c r="A149" s="19"/>
      <c r="B149" s="28"/>
      <c r="C149" s="89"/>
      <c r="G149" s="20"/>
      <c r="H149" s="20"/>
      <c r="K149" s="21"/>
      <c r="L149" s="21"/>
      <c r="M149" s="21"/>
      <c r="N149" s="21"/>
    </row>
    <row r="150" spans="1:19" s="5" customFormat="1" ht="20.25" x14ac:dyDescent="0.25">
      <c r="A150" s="19"/>
      <c r="B150" s="26"/>
      <c r="C150" s="89"/>
      <c r="G150" s="20"/>
      <c r="H150" s="20"/>
      <c r="K150" s="21"/>
      <c r="L150" s="21"/>
      <c r="M150" s="21"/>
      <c r="N150" s="21"/>
    </row>
    <row r="151" spans="1:19" s="5" customFormat="1" ht="20.25" x14ac:dyDescent="0.25">
      <c r="A151" s="19"/>
      <c r="B151" s="26"/>
      <c r="C151" s="89"/>
      <c r="G151" s="20"/>
      <c r="H151" s="20"/>
      <c r="K151" s="21"/>
      <c r="L151" s="21"/>
      <c r="M151" s="21"/>
      <c r="N151" s="21"/>
    </row>
    <row r="152" spans="1:19" s="5" customFormat="1" ht="20.25" x14ac:dyDescent="0.25">
      <c r="A152" s="19"/>
      <c r="B152" s="28"/>
      <c r="C152" s="89"/>
      <c r="G152" s="20"/>
      <c r="H152" s="20"/>
      <c r="K152" s="21"/>
      <c r="L152" s="21"/>
      <c r="M152" s="21"/>
      <c r="N152" s="21"/>
    </row>
    <row r="153" spans="1:19" s="5" customFormat="1" ht="20.25" x14ac:dyDescent="0.25">
      <c r="A153" s="19"/>
      <c r="B153" s="26"/>
      <c r="C153" s="89"/>
      <c r="G153" s="20"/>
      <c r="H153" s="20"/>
      <c r="K153" s="21"/>
      <c r="L153" s="21"/>
      <c r="M153" s="21"/>
      <c r="N153" s="21"/>
    </row>
    <row r="154" spans="1:19" s="5" customFormat="1" ht="20.25" x14ac:dyDescent="0.25">
      <c r="A154" s="19"/>
      <c r="B154" s="26"/>
      <c r="C154" s="89"/>
      <c r="G154" s="20"/>
      <c r="H154" s="20"/>
      <c r="K154" s="21"/>
      <c r="L154" s="21"/>
      <c r="M154" s="21"/>
      <c r="N154" s="21"/>
    </row>
    <row r="155" spans="1:19" s="5" customFormat="1" ht="20.25" x14ac:dyDescent="0.25">
      <c r="A155" s="19"/>
      <c r="B155" s="28"/>
      <c r="C155" s="89"/>
      <c r="G155" s="20"/>
      <c r="H155" s="20"/>
      <c r="K155" s="21"/>
      <c r="L155" s="21"/>
      <c r="M155" s="21"/>
      <c r="N155" s="21"/>
    </row>
    <row r="156" spans="1:19" s="5" customFormat="1" ht="20.25" x14ac:dyDescent="0.25">
      <c r="A156" s="19"/>
      <c r="B156" s="147"/>
      <c r="C156" s="66"/>
      <c r="D156" s="78"/>
      <c r="G156" s="20"/>
      <c r="H156" s="20"/>
      <c r="K156" s="21"/>
      <c r="L156" s="21"/>
      <c r="M156" s="21"/>
      <c r="N156" s="21"/>
    </row>
    <row r="157" spans="1:19" s="5" customFormat="1" ht="48" customHeight="1" x14ac:dyDescent="0.25">
      <c r="A157" s="19"/>
      <c r="B157" s="147"/>
      <c r="C157" s="168"/>
      <c r="D157" s="168"/>
      <c r="G157" s="20"/>
      <c r="H157" s="20"/>
      <c r="K157" s="21"/>
      <c r="L157" s="21"/>
      <c r="M157" s="21"/>
      <c r="N157" s="21"/>
    </row>
    <row r="158" spans="1:19" s="5" customFormat="1" ht="20.25" x14ac:dyDescent="0.25">
      <c r="A158" s="19"/>
      <c r="B158" s="147"/>
      <c r="C158" s="89"/>
      <c r="D158" s="89"/>
      <c r="G158" s="20"/>
      <c r="H158" s="20"/>
      <c r="K158" s="21"/>
      <c r="L158" s="21"/>
      <c r="M158" s="21"/>
      <c r="N158" s="21"/>
    </row>
    <row r="159" spans="1:19" s="5" customFormat="1" ht="20.25" x14ac:dyDescent="0.25">
      <c r="A159" s="19"/>
      <c r="B159" s="147"/>
      <c r="C159" s="89"/>
      <c r="D159" s="89"/>
      <c r="G159" s="20"/>
      <c r="H159" s="20"/>
      <c r="K159" s="21"/>
      <c r="L159" s="21"/>
      <c r="M159" s="21"/>
      <c r="N159" s="21"/>
    </row>
    <row r="160" spans="1:19" s="5" customFormat="1" ht="35.25" customHeight="1" x14ac:dyDescent="0.25">
      <c r="A160" s="19"/>
      <c r="B160" s="148"/>
      <c r="C160" s="167"/>
      <c r="D160" s="167"/>
      <c r="G160" s="20"/>
      <c r="H160" s="20"/>
      <c r="K160" s="21"/>
      <c r="L160" s="21"/>
      <c r="M160" s="21"/>
      <c r="N160" s="21"/>
    </row>
    <row r="161" spans="1:18" s="5" customFormat="1" ht="20.25" x14ac:dyDescent="0.25">
      <c r="A161" s="19"/>
      <c r="B161" s="147"/>
      <c r="C161" s="89"/>
      <c r="D161" s="89"/>
      <c r="G161" s="20"/>
      <c r="H161" s="20"/>
      <c r="K161" s="21"/>
      <c r="L161" s="21"/>
      <c r="M161" s="21"/>
      <c r="N161" s="21"/>
    </row>
    <row r="162" spans="1:18" s="5" customFormat="1" ht="47.25" customHeight="1" x14ac:dyDescent="0.25">
      <c r="A162" s="19"/>
      <c r="B162" s="147"/>
      <c r="C162" s="168"/>
      <c r="D162" s="168"/>
      <c r="G162" s="20"/>
      <c r="H162" s="20"/>
      <c r="K162" s="21"/>
      <c r="L162" s="21"/>
      <c r="M162" s="21"/>
      <c r="N162" s="21"/>
    </row>
    <row r="163" spans="1:18" s="40" customFormat="1" ht="41.25" customHeight="1" x14ac:dyDescent="0.25">
      <c r="A163" s="3"/>
      <c r="B163" s="149"/>
      <c r="C163" s="297"/>
      <c r="D163" s="297"/>
      <c r="E163" s="66"/>
      <c r="F163" s="68"/>
      <c r="G163" s="67"/>
      <c r="H163" s="68"/>
      <c r="I163" s="69"/>
      <c r="J163" s="70"/>
      <c r="K163" s="70"/>
      <c r="L163" s="71"/>
      <c r="M163" s="71"/>
      <c r="N163" s="71"/>
      <c r="O163" s="71"/>
    </row>
    <row r="164" spans="1:18" s="40" customFormat="1" ht="18.75" x14ac:dyDescent="0.25">
      <c r="A164" s="3"/>
      <c r="B164" s="149"/>
      <c r="C164" s="89"/>
      <c r="D164" s="89"/>
      <c r="E164" s="66"/>
      <c r="F164" s="68"/>
      <c r="G164" s="67"/>
      <c r="H164" s="68"/>
      <c r="I164" s="69"/>
      <c r="J164" s="70"/>
      <c r="K164" s="70"/>
      <c r="L164" s="71"/>
      <c r="M164" s="71"/>
      <c r="N164" s="71"/>
      <c r="O164" s="71"/>
    </row>
    <row r="165" spans="1:18" s="40" customFormat="1" ht="18.75" x14ac:dyDescent="0.25">
      <c r="A165" s="3"/>
      <c r="B165" s="149"/>
      <c r="C165" s="89"/>
      <c r="D165" s="89"/>
      <c r="E165" s="66"/>
      <c r="F165" s="68"/>
      <c r="G165" s="67"/>
      <c r="H165" s="68"/>
      <c r="I165" s="69"/>
      <c r="J165" s="70"/>
      <c r="K165" s="70"/>
      <c r="L165" s="71"/>
      <c r="M165" s="71"/>
      <c r="N165" s="71"/>
      <c r="O165" s="71"/>
    </row>
    <row r="166" spans="1:18" s="40" customFormat="1" ht="18.75" x14ac:dyDescent="0.25">
      <c r="A166" s="3"/>
      <c r="B166" s="149"/>
      <c r="C166" s="305"/>
      <c r="D166" s="305"/>
      <c r="E166" s="72"/>
      <c r="F166" s="68"/>
      <c r="G166" s="67"/>
      <c r="H166" s="68"/>
      <c r="I166" s="69"/>
      <c r="J166" s="70"/>
      <c r="K166" s="70"/>
      <c r="L166" s="71"/>
      <c r="M166" s="71"/>
      <c r="N166" s="71"/>
      <c r="O166" s="71"/>
    </row>
    <row r="167" spans="1:18" s="44" customFormat="1" ht="21" customHeight="1" x14ac:dyDescent="0.3">
      <c r="A167" s="165"/>
      <c r="B167" s="39"/>
      <c r="C167" s="89"/>
      <c r="D167" s="89"/>
      <c r="E167" s="73"/>
      <c r="F167" s="73"/>
      <c r="G167" s="73"/>
      <c r="H167" s="42"/>
      <c r="I167" s="43"/>
      <c r="M167" s="41"/>
      <c r="Q167" s="45"/>
      <c r="R167" s="45"/>
    </row>
    <row r="168" spans="1:18" s="40" customFormat="1" ht="48" customHeight="1" x14ac:dyDescent="0.25">
      <c r="A168" s="3"/>
      <c r="B168" s="149"/>
      <c r="C168" s="297"/>
      <c r="D168" s="297"/>
      <c r="E168" s="72"/>
      <c r="F168" s="68"/>
      <c r="G168" s="67"/>
      <c r="H168" s="68"/>
      <c r="I168" s="69"/>
      <c r="J168" s="70"/>
      <c r="K168" s="70"/>
      <c r="L168" s="71"/>
      <c r="M168" s="71"/>
      <c r="N168" s="71"/>
      <c r="O168" s="71"/>
    </row>
    <row r="169" spans="1:18" s="74" customFormat="1" ht="35.25" customHeight="1" x14ac:dyDescent="0.25">
      <c r="A169" s="19"/>
      <c r="B169" s="146"/>
      <c r="C169" s="26"/>
      <c r="D169" s="5"/>
      <c r="G169" s="75"/>
      <c r="H169" s="75"/>
      <c r="K169" s="76"/>
      <c r="L169" s="76"/>
      <c r="M169" s="76"/>
      <c r="N169" s="76"/>
    </row>
    <row r="170" spans="1:18" s="5" customFormat="1" ht="20.25" x14ac:dyDescent="0.25">
      <c r="A170" s="19"/>
      <c r="B170" s="147"/>
      <c r="C170" s="26"/>
      <c r="G170" s="20"/>
      <c r="H170" s="20"/>
      <c r="K170" s="21"/>
      <c r="L170" s="21"/>
      <c r="M170" s="21"/>
      <c r="N170" s="21"/>
    </row>
    <row r="171" spans="1:18" s="5" customFormat="1" ht="20.25" x14ac:dyDescent="0.25">
      <c r="A171" s="19"/>
      <c r="B171" s="147"/>
      <c r="C171" s="26"/>
      <c r="G171" s="20"/>
      <c r="H171" s="20"/>
      <c r="K171" s="21"/>
      <c r="L171" s="21"/>
      <c r="M171" s="21"/>
      <c r="N171" s="21"/>
    </row>
    <row r="172" spans="1:18" s="5" customFormat="1" ht="43.5" customHeight="1" x14ac:dyDescent="0.25">
      <c r="A172" s="19"/>
      <c r="B172" s="150"/>
      <c r="C172" s="34"/>
      <c r="G172" s="20"/>
      <c r="H172" s="20"/>
      <c r="K172" s="21"/>
      <c r="L172" s="21"/>
      <c r="M172" s="21"/>
      <c r="N172" s="21"/>
    </row>
    <row r="173" spans="1:18" s="5" customFormat="1" ht="20.25" x14ac:dyDescent="0.3">
      <c r="A173" s="19"/>
      <c r="B173" s="151"/>
      <c r="C173" s="27"/>
      <c r="G173" s="20"/>
      <c r="H173" s="20"/>
      <c r="K173" s="21"/>
      <c r="L173" s="21"/>
      <c r="M173" s="21"/>
      <c r="N173" s="21"/>
    </row>
    <row r="174" spans="1:18" s="5" customFormat="1" x14ac:dyDescent="0.25">
      <c r="A174" s="19"/>
      <c r="B174" s="14"/>
      <c r="G174" s="20"/>
      <c r="H174" s="20"/>
      <c r="K174" s="21"/>
      <c r="L174" s="21"/>
      <c r="M174" s="21"/>
      <c r="N174" s="21"/>
    </row>
    <row r="175" spans="1:18" s="5" customFormat="1" x14ac:dyDescent="0.25">
      <c r="A175" s="19"/>
      <c r="B175" s="14"/>
      <c r="G175" s="20"/>
      <c r="H175" s="20"/>
      <c r="K175" s="21"/>
      <c r="L175" s="21"/>
      <c r="M175" s="21"/>
      <c r="N175" s="21"/>
    </row>
    <row r="176" spans="1:18" s="5" customFormat="1" x14ac:dyDescent="0.25">
      <c r="A176" s="19"/>
      <c r="B176" s="14"/>
      <c r="G176" s="20"/>
      <c r="H176" s="20"/>
      <c r="K176" s="21"/>
      <c r="L176" s="21"/>
      <c r="M176" s="21"/>
      <c r="N176" s="21"/>
    </row>
  </sheetData>
  <mergeCells count="36">
    <mergeCell ref="P136:AC136"/>
    <mergeCell ref="F12:F13"/>
    <mergeCell ref="B135:O135"/>
    <mergeCell ref="B136:O136"/>
    <mergeCell ref="C12:C13"/>
    <mergeCell ref="D12:D13"/>
    <mergeCell ref="E12:E13"/>
    <mergeCell ref="B134:O134"/>
    <mergeCell ref="O96:O97"/>
    <mergeCell ref="B133:O133"/>
    <mergeCell ref="O98:O99"/>
    <mergeCell ref="A6:O6"/>
    <mergeCell ref="B138:O138"/>
    <mergeCell ref="B139:O139"/>
    <mergeCell ref="G12:G13"/>
    <mergeCell ref="H12:H13"/>
    <mergeCell ref="I12:K12"/>
    <mergeCell ref="L12:N12"/>
    <mergeCell ref="O12:O13"/>
    <mergeCell ref="A7:O7"/>
    <mergeCell ref="B11:C11"/>
    <mergeCell ref="A8:O8"/>
    <mergeCell ref="C168:D168"/>
    <mergeCell ref="B146:O146"/>
    <mergeCell ref="B140:O140"/>
    <mergeCell ref="B137:O137"/>
    <mergeCell ref="A12:A13"/>
    <mergeCell ref="B12:B13"/>
    <mergeCell ref="C163:D163"/>
    <mergeCell ref="C166:D166"/>
    <mergeCell ref="B145:O145"/>
    <mergeCell ref="O94:O95"/>
    <mergeCell ref="B141:O141"/>
    <mergeCell ref="B142:O142"/>
    <mergeCell ref="B143:O143"/>
    <mergeCell ref="B144:O144"/>
  </mergeCells>
  <printOptions horizontalCentered="1"/>
  <pageMargins left="0.19685039370078741" right="0.19685039370078741" top="0.39370078740157483" bottom="0.35433070866141736" header="0.31496062992125984" footer="0.31496062992125984"/>
  <pageSetup paperSize="8" scale="55"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Расчет стоимости НВК</vt:lpstr>
      <vt:lpstr>'Расчет стоимости НВК'!Область_печати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Perevozchikova_SO</dc:creator>
  <cp:lastModifiedBy>Зотова Юлия Игоревна</cp:lastModifiedBy>
  <cp:lastPrinted>2025-02-24T08:04:53Z</cp:lastPrinted>
  <dcterms:created xsi:type="dcterms:W3CDTF">2012-08-21T15:19:24Z</dcterms:created>
  <dcterms:modified xsi:type="dcterms:W3CDTF">2025-03-26T14:28:43Z</dcterms:modified>
</cp:coreProperties>
</file>