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5360" windowHeight="7320"/>
  </bookViews>
  <sheets>
    <sheet name="Лист1" sheetId="1" r:id="rId1"/>
  </sheets>
  <definedNames>
    <definedName name="_xlnm.Print_Area" localSheetId="0">Лист1!$A$1:$I$133</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0" i="1" l="1"/>
  <c r="F33" i="1"/>
  <c r="H40" i="1"/>
  <c r="H45" i="1"/>
  <c r="H46" i="1"/>
  <c r="H36" i="1"/>
  <c r="E45" i="1"/>
  <c r="F44" i="1"/>
  <c r="F46" i="1" s="1"/>
  <c r="F41" i="1"/>
  <c r="F42" i="1" s="1"/>
  <c r="F43" i="1" s="1"/>
  <c r="H43" i="1" s="1"/>
  <c r="F39" i="1"/>
  <c r="H39" i="1" s="1"/>
  <c r="F38" i="1"/>
  <c r="H41" i="1" l="1"/>
  <c r="H42" i="1"/>
  <c r="H44" i="1"/>
  <c r="H38" i="1"/>
  <c r="H37" i="1" s="1"/>
  <c r="H35" i="1"/>
  <c r="H34" i="1" s="1"/>
  <c r="F30" i="1"/>
  <c r="H30" i="1" s="1"/>
  <c r="F28" i="1"/>
  <c r="H28" i="1" s="1"/>
  <c r="F26" i="1"/>
  <c r="H20" i="1"/>
  <c r="H21" i="1"/>
  <c r="H31" i="1"/>
  <c r="F29" i="1"/>
  <c r="H29" i="1" s="1"/>
  <c r="F25" i="1"/>
  <c r="F24" i="1"/>
  <c r="H24" i="1" s="1"/>
  <c r="F23" i="1"/>
  <c r="H23" i="1" s="1"/>
  <c r="F16" i="1"/>
  <c r="F47" i="1" s="1"/>
  <c r="F32" i="1" l="1"/>
  <c r="H32" i="1" s="1"/>
  <c r="H33" i="1" l="1"/>
  <c r="H27" i="1" l="1"/>
  <c r="H26" i="1"/>
  <c r="H19" i="1" l="1"/>
  <c r="H25" i="1" l="1"/>
  <c r="H22" i="1" s="1"/>
  <c r="H18" i="1" l="1"/>
  <c r="H17" i="1" s="1"/>
  <c r="H16" i="1" l="1"/>
  <c r="H47" i="1" s="1"/>
</calcChain>
</file>

<file path=xl/sharedStrings.xml><?xml version="1.0" encoding="utf-8"?>
<sst xmlns="http://schemas.openxmlformats.org/spreadsheetml/2006/main" count="201" uniqueCount="160">
  <si>
    <t>РАСЧЕТ СТОИМОСТИ</t>
  </si>
  <si>
    <t>-заполняемые ячейки!</t>
  </si>
  <si>
    <t>№ п/п</t>
  </si>
  <si>
    <t>Код</t>
  </si>
  <si>
    <t>Наименование работ</t>
  </si>
  <si>
    <t>Тип, марка</t>
  </si>
  <si>
    <t>Ед. изм.</t>
  </si>
  <si>
    <t>Кол-во</t>
  </si>
  <si>
    <t>Цена за единицу, руб.,
в т.ч. НДС 20%</t>
  </si>
  <si>
    <t>Общая стоимость, руб.,
в т.ч. НДС 20%</t>
  </si>
  <si>
    <t>Примечание</t>
  </si>
  <si>
    <t>1.1</t>
  </si>
  <si>
    <t>В 05.01.02</t>
  </si>
  <si>
    <t>Стоимость лифтов, включая транспортировку, погрузо-разгрузочные работы и перемещение к месту монтажа:</t>
  </si>
  <si>
    <t>1.2</t>
  </si>
  <si>
    <t>В 05.01.03</t>
  </si>
  <si>
    <t>Стоимость монтажных и прочих работ:</t>
  </si>
  <si>
    <t>Строительно - отделочные работы в лифтовых шахтах (с учетом настилов для монтажа)</t>
  </si>
  <si>
    <t>этажей</t>
  </si>
  <si>
    <t>Строительно - отделочные работы в приямках лифтов</t>
  </si>
  <si>
    <t>Проведение полного технического освидетельствования с получением Заключения, включая оплату услуг экспертной организации, получение Декларации, сдача лифтов в эксплуатацию</t>
  </si>
  <si>
    <t>Пусконаладочные работы</t>
  </si>
  <si>
    <t>Выполнение декоративного порога из нержавеющего/алюминиевого рифленого листа между лифтовыми порталами с креплением к существующим конструкциям</t>
  </si>
  <si>
    <t>ВСЕГО затрат на выполнение полного комплекса работ:</t>
  </si>
  <si>
    <t>Начало монтажных работ:</t>
  </si>
  <si>
    <t>Окончание монтажных работ:</t>
  </si>
  <si>
    <t>Аванс:</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</si>
  <si>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</si>
  <si>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</si>
  <si>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В стоимости Строительно-отделочных работ в лифтовых шахтах и приямках лифтов учтены следующие затраты, а именно:</t>
  </si>
  <si>
    <t>лифтовые шахты:</t>
  </si>
  <si>
    <t>приямки лифтов:</t>
  </si>
  <si>
    <t>Предложение должно содержать следующую информацию: полную характеристику отделки лифтовой кабины (панели кабины, фасад, потолок, пол, наличие зеркал и поручней).</t>
  </si>
  <si>
    <t>Оборудование должно отвечать нормативным требованиям доступности для маломобильных групп населения.</t>
  </si>
  <si>
    <t>С особыми условиями, указанными в письме-приглашении на участие в тендере, согласны.</t>
  </si>
  <si>
    <t>Объект посетили, с ситуацией на объекте ознакомлены.</t>
  </si>
  <si>
    <t>до начала производства работ необходимость выполнения данных работ согласовать с ООО "Сэтл Строй"</t>
  </si>
  <si>
    <t>1.1.1</t>
  </si>
  <si>
    <t>1.2.1</t>
  </si>
  <si>
    <t>1.2.3</t>
  </si>
  <si>
    <t>1.2.4</t>
  </si>
  <si>
    <t>1.2.7</t>
  </si>
  <si>
    <t>Изготовление и монтаж обрамлений дверей лифтовых шахт</t>
  </si>
  <si>
    <t xml:space="preserve">В стоимости лифтового оборудования учтены следующие затраты, а именно: 
</t>
  </si>
  <si>
    <t>отделка кабин:</t>
  </si>
  <si>
    <t>5.1</t>
  </si>
  <si>
    <t>5.2</t>
  </si>
  <si>
    <t>6.1</t>
  </si>
  <si>
    <t>6.2</t>
  </si>
  <si>
    <t>установочный комплект, в том числе:</t>
  </si>
  <si>
    <t>комплект</t>
  </si>
  <si>
    <t>С текстом договора подряда ознакомлены и согласны заключить договор на условиях, предложенных Генподрядчиком на тендере.</t>
  </si>
  <si>
    <t>1.2.5</t>
  </si>
  <si>
    <t>1.2.6</t>
  </si>
  <si>
    <t>шт.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</si>
  <si>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</si>
  <si>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</si>
  <si>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6.3</t>
  </si>
  <si>
    <t>обрамление порталов:</t>
  </si>
  <si>
    <t>6.4</t>
  </si>
  <si>
    <t>В стоимости монтажных и прочих работ учтены затраты на организацию и обеспечение возможности использования лифтов в режиме транспортировки грузов в период выполнения отделочных работ.</t>
  </si>
  <si>
    <t>Подрядчик производит сдачу лифтов МТУ Ростехнадзора по СЗФО с подписанием Акта приемки лифтов в эксплуатацию (в случае необходимости).</t>
  </si>
  <si>
    <t>В стоимости работ учтены затраты на осуществление страхования гражданской ответственности владельца опасного производственного объекта (страховку на Владельца лифта (Заказчика) оформляет и оплачивает Подрядчик) к моменту ввода объекта в эксплуатацию.</t>
  </si>
  <si>
    <t>Состав исполнительной документации, предоставляемой Подрядчиком: монтажные чертежи лифта, Акт полного технического освидетельствования лифтов от Инженерного центра, Паспорт лифта, Пожарные сертификаты на двери шахт лифта, Сертификаты на оборудование и материалы, в соответствии с «Техническим регламентом о безопасности лифтов», утвержденным Постановлением Правительства РФ № 782 и иные документы, подтверждающие качество используемых материалов, изделий и конструкций, Акты освидетельствования скрытых работ, Акты освидетельствования ответственных конструкций, комплект проектной документации на установку лифтов, Декларация, Журнал производства работ по монтажу лифтов, инструкция по монтажу и эксплуатации лифтов.</t>
  </si>
  <si>
    <r>
      <t>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t>
    </r>
    <r>
      <rPr>
        <b/>
        <sz val="13"/>
        <color rgb="FFFF0000"/>
        <rFont val="Times New Roman"/>
        <family val="1"/>
        <charset val="204"/>
      </rPr>
      <t xml:space="preserve"> (указать нужное).</t>
    </r>
  </si>
  <si>
    <t>выполнения полного комплекса работ по монтажу и пусконаладке лифтового оборудования</t>
  </si>
  <si>
    <t>Обязанности Подрядчика по Договору заканчиваются после получения Подрядчиком и предоставления Заказчику Паспорта лифта с Актом о полном техническом освидетельствовании лифтов и Декларацией, утвержденных Инженерным центром и передачи смонтированного оборудования Управляющей компании данного жилого комплекса, а также подписания итогового акта сдачи-приемки работ по Договору и оформления страхового полиса обязательного страхования гражданской ответственности владельца лифтов на имя владельца лифтов.</t>
  </si>
  <si>
    <t>1.1.2</t>
  </si>
  <si>
    <t>В случае несоответствия раздела КЖ на лифтовые шахты опросным листам на заказ лифтов раздела АР в части высотных отметок и геометрических размеров лифтовых шахт и приямков, Подрядчик самостоятельно устраняет данное несоответствие, а также учитывает это при заказе оборудования и производстве работ.</t>
  </si>
  <si>
    <t>Подрядчик согласовывает с Генподрядчиком количество сигналов для подключения аудио-, видеооборудования перед заказом лифтового оборудования.</t>
  </si>
  <si>
    <t>поручень - круглый из шлифованной стали, устанавливается на задней панели (лифты для перевозки ММГН оборудовать вторым поручнем со стороны панели управления);</t>
  </si>
  <si>
    <t>зеркало - на задней панели, ширина - от стены до стены, высота - от потолка до поручня, заподлицо со стенкой кабины;</t>
  </si>
  <si>
    <t>панель управления в кабине - шлифованная нержавеющая сталь, плоская, для маломобильных групп населения, жидкокристаллический дисплей, точечно-матричный, цвет голубой, кнопки с круговой индикацией;</t>
  </si>
  <si>
    <t>панель с индикатором направления и положения кабины - только в лифтовых холлах 1-го этажа;</t>
  </si>
  <si>
    <t>вызывные посты - шлифованная нержавеющая сталь;</t>
  </si>
  <si>
    <t>вентилятор;</t>
  </si>
  <si>
    <t>временная защита кабины изнутри ДВП/фанерой/OSB;</t>
  </si>
  <si>
    <t>логотип жилого комплекса в кабине (образец логотипа до изготовления согласовать с Заказчиком), отсутствие в кабине логотипов производителя и прочей информации, кроме установленной нормами.</t>
  </si>
  <si>
    <t>анкеры для крепления лифтового оборудования в шахте;</t>
  </si>
  <si>
    <t>все необходимое оборудование и материалы для устройства освещения в шахте лифта (светильники, лампы, кабели);</t>
  </si>
  <si>
    <t>кабель для передачи видеосигнала от IP-камеры в диспетчерскую;</t>
  </si>
  <si>
    <t>лестница для спуска в приямок,</t>
  </si>
  <si>
    <t>монтаж в шахтах гирлянд временного освещения;</t>
  </si>
  <si>
    <t>устройство сетей постоянного электроосвещения (согласно рабочему проекту);</t>
  </si>
  <si>
    <t>устройство заземляющего контура в шахтах лифтов (в случае необходимости), монтаж всех заземляющих проводников и шунтирующих перемычек инженерного оборудования, направляющих и станин;</t>
  </si>
  <si>
    <t>окраска металлоконструкций лифта;</t>
  </si>
  <si>
    <t>очистка от мусора шахты и кабины;</t>
  </si>
  <si>
    <t>выполнение отверстий в шахтах лифтов под трубы, а также под установку шкафов управления;</t>
  </si>
  <si>
    <t>выполнение отверстий под установку кнопок лифтов и индикационных табло;</t>
  </si>
  <si>
    <t>монтаж и демонтаж настилов в лифтовых шахтах (с использованием при монтаже настилов металлических кронштейнов - опор бруса);</t>
  </si>
  <si>
    <t>установка временных ограждений дверных проемов с последующим демонтажем;</t>
  </si>
  <si>
    <t>оштукатуривание горизонтальных, вертикальных швов и узлов по шахтам лифтов;</t>
  </si>
  <si>
    <t>заделка технологических отверстий после снятия подмостей;</t>
  </si>
  <si>
    <t>обеспыливание внутренних поверхностей шахт лифтов обеспыливающей пропиткой Протексил или аналог;</t>
  </si>
  <si>
    <t>выполнение декоративного порога из нержавеющего/алюминиевого рифленого листа между лифтовыми порталами и чистовым полом лифтовых холлов (в случае необходимости);</t>
  </si>
  <si>
    <t>устройство монтажных петель и их испытания (в случае необходимости);</t>
  </si>
  <si>
    <r>
      <t xml:space="preserve">обеспечение передачи </t>
    </r>
    <r>
      <rPr>
        <b/>
        <u/>
        <sz val="13"/>
        <rFont val="Times New Roman"/>
        <family val="1"/>
        <charset val="204"/>
      </rPr>
      <t>качественного</t>
    </r>
    <r>
      <rPr>
        <b/>
        <sz val="13"/>
        <rFont val="Times New Roman"/>
        <family val="1"/>
        <charset val="204"/>
      </rPr>
      <t xml:space="preserve"> цифрового сигнала от IP видеокамер в лифтовых кабинах (монтаж кабеля КПЛК 4х2х0,5 (или иное сечение кабеля, обеспечивающее передачу качественного цифрового сигнала) от шкафа управления до крыши кабины лифта, с креплением к подвесному шлейфу, для подключения системы видеонаблюдения лифта);</t>
    </r>
  </si>
  <si>
    <t>поставка и монтаж оборудования для снятия сигналов диспетчеризации «Проникновение в шахту», «Авария»;</t>
  </si>
  <si>
    <t>поставка и монтаж оборудования для подключения двусторонней переговорной связи и обеспечения связи в режиме «Перевозка пожарных подразделений» между диспетчерским пунктом и кабиной лифта для перевозки пож. подразделений, а также с основным посадочным этажом;</t>
  </si>
  <si>
    <t>выполнение противопожарной отсечки между бетонной конструкцией лифтовой шахты и дверями лифтовой шахты материалом, который использовался при проведении огневых испытаний дверей при их сертификации;</t>
  </si>
  <si>
    <t>расключение линий питания, подходящих из ГРЩ в щите управления лифтами;</t>
  </si>
  <si>
    <t>монтаж бокса, укомплектованного лестницей в лифтовых холлах 1-ых этажей для эвакуации из кабины лифта (в лифтовых холлах 1-ых этажей с лифтами для подъема пожарных подразделений).</t>
  </si>
  <si>
    <t>установка лестниц в приямки лифтов;</t>
  </si>
  <si>
    <t>окраска полов и стен приямков.</t>
  </si>
  <si>
    <t>система УФ-обеззараживания в кабинах;</t>
  </si>
  <si>
    <r>
      <rPr>
        <sz val="13"/>
        <rFont val="Times New Roman"/>
        <family val="1"/>
        <charset val="204"/>
      </rPr>
      <t>отделка стен и дверей кабин - структурированная нержавеющая сталь</t>
    </r>
    <r>
      <rPr>
        <sz val="13"/>
        <color rgb="FF0000FF"/>
        <rFont val="Times New Roman"/>
        <family val="1"/>
        <charset val="204"/>
      </rPr>
      <t xml:space="preserve"> "лен" Deco 09, горизонтальная раскладка стали;</t>
    </r>
  </si>
  <si>
    <r>
      <t xml:space="preserve">потолок - матовая нержавеющая сталь, яркое освещение </t>
    </r>
    <r>
      <rPr>
        <sz val="13"/>
        <color rgb="FF0000FF"/>
        <rFont val="Times New Roman"/>
        <family val="1"/>
        <charset val="204"/>
      </rPr>
      <t>(не менее 4-х точечных светильников или 2-3 полосы по согласованию с Заказчиком ___________(указать));</t>
    </r>
  </si>
  <si>
    <r>
      <t xml:space="preserve">информационные таблички с правилами пользования лифтами:
</t>
    </r>
    <r>
      <rPr>
        <sz val="13"/>
        <color rgb="FF0000FF"/>
        <rFont val="Times New Roman"/>
        <family val="1"/>
        <charset val="204"/>
      </rPr>
      <t xml:space="preserve">изготовление и монтаж информационных табличек с правилами пользования лифтами на листах из нержавеющей стали (с незаполненными участками для указания обслуживающей организации и ее телефона). 
Место размещения табличек - рядом с панелью управления в кабине. 
Макет табличек и место их размещения дополнительно согласовать с Заказчиком до начала изготовления.
</t>
    </r>
  </si>
  <si>
    <t>Наименование организации: ________________________</t>
  </si>
  <si>
    <t>ИНН: ________________________</t>
  </si>
  <si>
    <t>пол - подготовка под чистовую отделку (чистовую отделку керамогранитом выполняет подрядная организация по внутренней отделке);</t>
  </si>
  <si>
    <t>1.2.2</t>
  </si>
  <si>
    <t>Дата подачи коммерческого предложения: "____ " __________ 2025 г.</t>
  </si>
  <si>
    <t>на объекте: "Многоквартирный жилой дом со встроенными помещениями обслуживания и встроенно-пристроенным подземным гаражом" расположенном по адресу: г. Санкт-Петербург, Октябрьская наб., кадастровый номер земельного участка 78:12:0633102:5105 (2 квартал, 2-ая очередь строительства)</t>
  </si>
  <si>
    <t>Корпус 2 (секциии 1.1-1.5)</t>
  </si>
  <si>
    <r>
      <rPr>
        <b/>
        <sz val="12"/>
        <rFont val="Times New Roman"/>
        <family val="1"/>
        <charset val="204"/>
      </rPr>
      <t>Лифт грузопассажирский секции 1.1, 1.3, 1.5</t>
    </r>
    <r>
      <rPr>
        <sz val="12"/>
        <rFont val="Times New Roman"/>
        <family val="1"/>
        <charset val="204"/>
      </rPr>
      <t xml:space="preserve"> для перевозки пожарных подразделений, без машинного помещения, </t>
    </r>
    <r>
      <rPr>
        <b/>
        <sz val="12"/>
        <rFont val="Times New Roman"/>
        <family val="1"/>
        <charset val="204"/>
      </rPr>
      <t>г/п 1000 кг</t>
    </r>
    <r>
      <rPr>
        <sz val="12"/>
        <rFont val="Times New Roman"/>
        <family val="1"/>
        <charset val="204"/>
      </rPr>
      <t xml:space="preserve">, 380В, высота подъема - 48,19 м (с отм. -4,700 до отм. +43,490), скорость 1,6 м/с, </t>
    </r>
    <r>
      <rPr>
        <b/>
        <sz val="12"/>
        <rFont val="Times New Roman"/>
        <family val="1"/>
        <charset val="204"/>
      </rPr>
      <t>остановок - 16</t>
    </r>
    <r>
      <rPr>
        <sz val="12"/>
        <rFont val="Times New Roman"/>
        <family val="1"/>
        <charset val="204"/>
      </rPr>
      <t xml:space="preserve">, первая на отм. -4,700 м. </t>
    </r>
    <r>
      <rPr>
        <sz val="12"/>
        <color rgb="FF0000FF"/>
        <rFont val="Times New Roman"/>
        <family val="1"/>
        <charset val="204"/>
      </rPr>
      <t>Габариты кабины ___ (ш) х ___ (г) х ___ (в) мм,</t>
    </r>
    <r>
      <rPr>
        <sz val="12"/>
        <rFont val="Times New Roman"/>
        <family val="1"/>
        <charset val="204"/>
      </rPr>
      <t xml:space="preserve"> кабина </t>
    </r>
    <r>
      <rPr>
        <b/>
        <sz val="12"/>
        <rFont val="Times New Roman"/>
        <family val="1"/>
        <charset val="204"/>
      </rPr>
      <t>непроходная</t>
    </r>
    <r>
      <rPr>
        <sz val="12"/>
        <rFont val="Times New Roman"/>
        <family val="1"/>
        <charset val="204"/>
      </rPr>
      <t xml:space="preserve">. Двери шахты не менее </t>
    </r>
    <r>
      <rPr>
        <b/>
        <sz val="12"/>
        <rFont val="Times New Roman"/>
        <family val="1"/>
        <charset val="204"/>
      </rPr>
      <t>EI 60</t>
    </r>
    <r>
      <rPr>
        <sz val="12"/>
        <rFont val="Times New Roman"/>
        <family val="1"/>
        <charset val="204"/>
      </rPr>
      <t xml:space="preserve">, телескопические, бокового открывания. </t>
    </r>
    <r>
      <rPr>
        <sz val="12"/>
        <color rgb="FF0000FF"/>
        <rFont val="Times New Roman"/>
        <family val="1"/>
        <charset val="204"/>
      </rPr>
      <t>Размеры дверного проема 1300(ш)х2050(в) (уточнить, согласовать с Заказчиком).</t>
    </r>
    <r>
      <rPr>
        <sz val="12"/>
        <rFont val="Times New Roman"/>
        <family val="1"/>
        <charset val="204"/>
      </rPr>
      <t xml:space="preserve"> Система управления - смешанная, собирательная при движении кабины вниз. Управление лифтами - одиночное.</t>
    </r>
  </si>
  <si>
    <t>Указать
Производитель_________
Тип__________________
Маркa________________</t>
  </si>
  <si>
    <r>
      <rPr>
        <b/>
        <sz val="12"/>
        <rFont val="Times New Roman"/>
        <family val="1"/>
        <charset val="204"/>
      </rPr>
      <t xml:space="preserve">Лифт пассажирский секции 1.1, 1.3, 1.5 </t>
    </r>
    <r>
      <rPr>
        <sz val="12"/>
        <rFont val="Times New Roman"/>
        <family val="1"/>
        <charset val="204"/>
      </rPr>
      <t xml:space="preserve">без машинного помещения, </t>
    </r>
    <r>
      <rPr>
        <b/>
        <sz val="12"/>
        <rFont val="Times New Roman"/>
        <family val="1"/>
        <charset val="204"/>
      </rPr>
      <t>г/п 450 кг</t>
    </r>
    <r>
      <rPr>
        <sz val="12"/>
        <rFont val="Times New Roman"/>
        <family val="1"/>
        <charset val="204"/>
      </rPr>
      <t xml:space="preserve">, 380В, высота подъема - 43,49 м (с отм. 0,000 до отм. +43,490), скорость 1,6 м/с, </t>
    </r>
    <r>
      <rPr>
        <b/>
        <sz val="12"/>
        <rFont val="Times New Roman"/>
        <family val="1"/>
        <charset val="204"/>
      </rPr>
      <t>остановок - 15</t>
    </r>
    <r>
      <rPr>
        <sz val="12"/>
        <rFont val="Times New Roman"/>
        <family val="1"/>
        <charset val="204"/>
      </rPr>
      <t xml:space="preserve">, первая на отм. 0,000 м. </t>
    </r>
    <r>
      <rPr>
        <sz val="12"/>
        <color rgb="FF0000FF"/>
        <rFont val="Times New Roman"/>
        <family val="1"/>
        <charset val="204"/>
      </rPr>
      <t>Габариты кабины ___ (ш) х ___ (г) х ___ (в) мм,</t>
    </r>
    <r>
      <rPr>
        <sz val="12"/>
        <rFont val="Times New Roman"/>
        <family val="1"/>
        <charset val="204"/>
      </rPr>
      <t xml:space="preserve"> кабина </t>
    </r>
    <r>
      <rPr>
        <b/>
        <sz val="12"/>
        <rFont val="Times New Roman"/>
        <family val="1"/>
        <charset val="204"/>
      </rPr>
      <t>непроходная</t>
    </r>
    <r>
      <rPr>
        <sz val="12"/>
        <rFont val="Times New Roman"/>
        <family val="1"/>
        <charset val="204"/>
      </rPr>
      <t xml:space="preserve">. Двери шахты не менее </t>
    </r>
    <r>
      <rPr>
        <b/>
        <sz val="12"/>
        <rFont val="Times New Roman"/>
        <family val="1"/>
        <charset val="204"/>
      </rPr>
      <t>EI 60</t>
    </r>
    <r>
      <rPr>
        <sz val="12"/>
        <rFont val="Times New Roman"/>
        <family val="1"/>
        <charset val="204"/>
      </rPr>
      <t>,</t>
    </r>
    <r>
      <rPr>
        <sz val="12"/>
        <color rgb="FFFF0000"/>
        <rFont val="Times New Roman"/>
        <family val="1"/>
        <charset val="204"/>
      </rPr>
      <t xml:space="preserve"> </t>
    </r>
    <r>
      <rPr>
        <sz val="12"/>
        <rFont val="Times New Roman"/>
        <family val="1"/>
        <charset val="204"/>
      </rPr>
      <t xml:space="preserve">телескопические, бокового открывания. </t>
    </r>
    <r>
      <rPr>
        <sz val="12"/>
        <color rgb="FF0000FF"/>
        <rFont val="Times New Roman"/>
        <family val="1"/>
        <charset val="204"/>
      </rPr>
      <t xml:space="preserve">Размеры дверного проема 1000(ш)х2050(в) (уточнить, согласовать с Заказчиком). </t>
    </r>
    <r>
      <rPr>
        <sz val="12"/>
        <rFont val="Times New Roman"/>
        <family val="1"/>
        <charset val="204"/>
      </rPr>
      <t>Система управления - смешанная, собирательная при движении кабины вниз. Управление лифтами - одиночное.</t>
    </r>
  </si>
  <si>
    <r>
      <rPr>
        <b/>
        <sz val="12"/>
        <rFont val="Times New Roman"/>
        <family val="1"/>
        <charset val="204"/>
      </rPr>
      <t>Лифт грузопассажирский секции 1.2,</t>
    </r>
    <r>
      <rPr>
        <sz val="12"/>
        <rFont val="Times New Roman"/>
        <family val="1"/>
        <charset val="204"/>
      </rPr>
      <t xml:space="preserve"> для перевозки пожарных подразделений, без машинного помещения, </t>
    </r>
    <r>
      <rPr>
        <b/>
        <sz val="12"/>
        <rFont val="Times New Roman"/>
        <family val="1"/>
        <charset val="204"/>
      </rPr>
      <t>г/п 1000 кг</t>
    </r>
    <r>
      <rPr>
        <sz val="12"/>
        <rFont val="Times New Roman"/>
        <family val="1"/>
        <charset val="204"/>
      </rPr>
      <t>, 380В, высота подъема - 16,69 м</t>
    </r>
    <r>
      <rPr>
        <sz val="12"/>
        <color rgb="FFFF0000"/>
        <rFont val="Times New Roman"/>
        <family val="1"/>
        <charset val="204"/>
      </rPr>
      <t xml:space="preserve"> </t>
    </r>
    <r>
      <rPr>
        <sz val="12"/>
        <rFont val="Times New Roman"/>
        <family val="1"/>
        <charset val="204"/>
      </rPr>
      <t xml:space="preserve">(с отм. -4,760 до отм. +11,990), скорость 1,0 м/с, </t>
    </r>
    <r>
      <rPr>
        <b/>
        <sz val="12"/>
        <rFont val="Times New Roman"/>
        <family val="1"/>
        <charset val="204"/>
      </rPr>
      <t>остановок - 6</t>
    </r>
    <r>
      <rPr>
        <sz val="12"/>
        <rFont val="Times New Roman"/>
        <family val="1"/>
        <charset val="204"/>
      </rPr>
      <t xml:space="preserve">, первая на отм. -4,760 м. </t>
    </r>
    <r>
      <rPr>
        <sz val="12"/>
        <color rgb="FF0000FF"/>
        <rFont val="Times New Roman"/>
        <family val="1"/>
        <charset val="204"/>
      </rPr>
      <t>Габариты кабины ___ (ш) х ___ (г) х ___ (в) мм,</t>
    </r>
    <r>
      <rPr>
        <sz val="12"/>
        <rFont val="Times New Roman"/>
        <family val="1"/>
        <charset val="204"/>
      </rPr>
      <t xml:space="preserve"> кабина </t>
    </r>
    <r>
      <rPr>
        <b/>
        <sz val="12"/>
        <rFont val="Times New Roman"/>
        <family val="1"/>
        <charset val="204"/>
      </rPr>
      <t>проходная</t>
    </r>
    <r>
      <rPr>
        <sz val="12"/>
        <rFont val="Times New Roman"/>
        <family val="1"/>
        <charset val="204"/>
      </rPr>
      <t xml:space="preserve">. Двери шахты не менее </t>
    </r>
    <r>
      <rPr>
        <b/>
        <sz val="12"/>
        <rFont val="Times New Roman"/>
        <family val="1"/>
        <charset val="204"/>
      </rPr>
      <t>EI 60</t>
    </r>
    <r>
      <rPr>
        <sz val="12"/>
        <rFont val="Times New Roman"/>
        <family val="1"/>
        <charset val="204"/>
      </rPr>
      <t>,</t>
    </r>
    <r>
      <rPr>
        <sz val="12"/>
        <color rgb="FFFF0000"/>
        <rFont val="Times New Roman"/>
        <family val="1"/>
        <charset val="204"/>
      </rPr>
      <t xml:space="preserve"> </t>
    </r>
    <r>
      <rPr>
        <sz val="12"/>
        <rFont val="Times New Roman"/>
        <family val="1"/>
        <charset val="204"/>
      </rPr>
      <t xml:space="preserve">телескопические, бокового открывания. </t>
    </r>
    <r>
      <rPr>
        <sz val="12"/>
        <color rgb="FF0000FF"/>
        <rFont val="Times New Roman"/>
        <family val="1"/>
        <charset val="204"/>
      </rPr>
      <t>Размеры дверного проема 1300(ш)х2050(в) (уточнить, согласовать с Заказчиком).</t>
    </r>
    <r>
      <rPr>
        <sz val="12"/>
        <rFont val="Times New Roman"/>
        <family val="1"/>
        <charset val="204"/>
      </rPr>
      <t xml:space="preserve"> Система управления - смешанная, собирательная при движении кабины вниз. Управление лифтами - одиночное.</t>
    </r>
  </si>
  <si>
    <r>
      <rPr>
        <b/>
        <sz val="12"/>
        <rFont val="Times New Roman"/>
        <family val="1"/>
        <charset val="204"/>
      </rPr>
      <t>Лифт грузопассажирский секции 1.4</t>
    </r>
    <r>
      <rPr>
        <sz val="12"/>
        <rFont val="Times New Roman"/>
        <family val="1"/>
        <charset val="204"/>
      </rPr>
      <t xml:space="preserve"> для перевозки пожарных подразделений, без машинного помещения, </t>
    </r>
    <r>
      <rPr>
        <b/>
        <sz val="12"/>
        <rFont val="Times New Roman"/>
        <family val="1"/>
        <charset val="204"/>
      </rPr>
      <t>г/п 1000 кг</t>
    </r>
    <r>
      <rPr>
        <sz val="12"/>
        <rFont val="Times New Roman"/>
        <family val="1"/>
        <charset val="204"/>
      </rPr>
      <t xml:space="preserve">, 380В, высота подъема - 16,69 м (с отм. -4,760 до отм. +11,990), скорость 1,0 м/с, </t>
    </r>
    <r>
      <rPr>
        <b/>
        <sz val="12"/>
        <rFont val="Times New Roman"/>
        <family val="1"/>
        <charset val="204"/>
      </rPr>
      <t>остановок - 6</t>
    </r>
    <r>
      <rPr>
        <sz val="12"/>
        <rFont val="Times New Roman"/>
        <family val="1"/>
        <charset val="204"/>
      </rPr>
      <t xml:space="preserve">, первая на отм. -4,760 м. </t>
    </r>
    <r>
      <rPr>
        <sz val="12"/>
        <color rgb="FF0000FF"/>
        <rFont val="Times New Roman"/>
        <family val="1"/>
        <charset val="204"/>
      </rPr>
      <t>Габариты кабины ___ (ш) х ___ (г) х ___ (в) мм,</t>
    </r>
    <r>
      <rPr>
        <sz val="12"/>
        <rFont val="Times New Roman"/>
        <family val="1"/>
        <charset val="204"/>
      </rPr>
      <t xml:space="preserve"> кабина </t>
    </r>
    <r>
      <rPr>
        <b/>
        <sz val="12"/>
        <rFont val="Times New Roman"/>
        <family val="1"/>
        <charset val="204"/>
      </rPr>
      <t>проходная</t>
    </r>
    <r>
      <rPr>
        <sz val="12"/>
        <rFont val="Times New Roman"/>
        <family val="1"/>
        <charset val="204"/>
      </rPr>
      <t xml:space="preserve">. Двери шахты не менее </t>
    </r>
    <r>
      <rPr>
        <b/>
        <sz val="12"/>
        <rFont val="Times New Roman"/>
        <family val="1"/>
        <charset val="204"/>
      </rPr>
      <t>EI 60</t>
    </r>
    <r>
      <rPr>
        <sz val="12"/>
        <rFont val="Times New Roman"/>
        <family val="1"/>
        <charset val="204"/>
      </rPr>
      <t xml:space="preserve">, телескопические, бокового открывания. </t>
    </r>
    <r>
      <rPr>
        <sz val="12"/>
        <color rgb="FF0000FF"/>
        <rFont val="Times New Roman"/>
        <family val="1"/>
        <charset val="204"/>
      </rPr>
      <t>Размеры дверного проема 1300(ш)х2050(в) (уточнить, согласовать с Заказчиком).</t>
    </r>
    <r>
      <rPr>
        <sz val="12"/>
        <rFont val="Times New Roman"/>
        <family val="1"/>
        <charset val="204"/>
      </rPr>
      <t xml:space="preserve"> Система управления - смешанная, собирательная при движении кабины вниз. Управление лифтами - одиночное.</t>
    </r>
  </si>
  <si>
    <t>Монтаж лифта 1000 кг (16 остановок)</t>
  </si>
  <si>
    <t>Монтаж лифта 450 кг (15 остановок)</t>
  </si>
  <si>
    <t>Монтаж лифта 1000 кг (6 остановок)</t>
  </si>
  <si>
    <t>1.2.8</t>
  </si>
  <si>
    <t>1.2.9</t>
  </si>
  <si>
    <t>Изготовление и монтаж обрамлений дверей лифтовых шахт первого этажа</t>
  </si>
  <si>
    <t>1.2.10</t>
  </si>
  <si>
    <t>типовые этажи, уровень подземной автостоянки</t>
  </si>
  <si>
    <t>в соответствии с визуализацией и Дизайн-проектом МОП</t>
  </si>
  <si>
    <t>Корпус 2 (секциии 2.1-2.5)</t>
  </si>
  <si>
    <t>1.1.3</t>
  </si>
  <si>
    <t>1.1.4</t>
  </si>
  <si>
    <t>2.1</t>
  </si>
  <si>
    <t>2.1.1</t>
  </si>
  <si>
    <t>2.2</t>
  </si>
  <si>
    <t>2.2.1</t>
  </si>
  <si>
    <t>2.2.2</t>
  </si>
  <si>
    <t>2.2.3</t>
  </si>
  <si>
    <t>2.2.4</t>
  </si>
  <si>
    <t>2.2.5</t>
  </si>
  <si>
    <t>2.2.6</t>
  </si>
  <si>
    <t>2.2.7</t>
  </si>
  <si>
    <r>
      <rPr>
        <b/>
        <sz val="12"/>
        <rFont val="Times New Roman"/>
        <family val="1"/>
        <charset val="204"/>
      </rPr>
      <t xml:space="preserve">Лифт грузопассажирский секции 2.1, 2.2, 2.3, 2.4, 2.5 </t>
    </r>
    <r>
      <rPr>
        <sz val="12"/>
        <rFont val="Times New Roman"/>
        <family val="1"/>
        <charset val="204"/>
      </rPr>
      <t xml:space="preserve"> для перевозки пожарных подразделений, без машинного помещения, </t>
    </r>
    <r>
      <rPr>
        <b/>
        <sz val="12"/>
        <rFont val="Times New Roman"/>
        <family val="1"/>
        <charset val="204"/>
      </rPr>
      <t>г/п 1000 кг</t>
    </r>
    <r>
      <rPr>
        <sz val="12"/>
        <rFont val="Times New Roman"/>
        <family val="1"/>
        <charset val="204"/>
      </rPr>
      <t xml:space="preserve">, 380В, высота подъема - 48,19 м (с отм. -4,700 до отм. +43,490), скорость 1,6 м/с, </t>
    </r>
    <r>
      <rPr>
        <b/>
        <sz val="12"/>
        <rFont val="Times New Roman"/>
        <family val="1"/>
        <charset val="204"/>
      </rPr>
      <t>остановок - 16</t>
    </r>
    <r>
      <rPr>
        <sz val="12"/>
        <rFont val="Times New Roman"/>
        <family val="1"/>
        <charset val="204"/>
      </rPr>
      <t xml:space="preserve">, первая на отм. -4,700 м. </t>
    </r>
    <r>
      <rPr>
        <sz val="12"/>
        <color rgb="FF0000FF"/>
        <rFont val="Times New Roman"/>
        <family val="1"/>
        <charset val="204"/>
      </rPr>
      <t>Габариты кабины ___ (ш) х ___ (г) х ___ (в) мм,</t>
    </r>
    <r>
      <rPr>
        <sz val="12"/>
        <rFont val="Times New Roman"/>
        <family val="1"/>
        <charset val="204"/>
      </rPr>
      <t xml:space="preserve"> кабина </t>
    </r>
    <r>
      <rPr>
        <b/>
        <sz val="12"/>
        <rFont val="Times New Roman"/>
        <family val="1"/>
        <charset val="204"/>
      </rPr>
      <t>непроходная</t>
    </r>
    <r>
      <rPr>
        <sz val="12"/>
        <rFont val="Times New Roman"/>
        <family val="1"/>
        <charset val="204"/>
      </rPr>
      <t xml:space="preserve">. Двери шахты не менее </t>
    </r>
    <r>
      <rPr>
        <b/>
        <sz val="12"/>
        <rFont val="Times New Roman"/>
        <family val="1"/>
        <charset val="204"/>
      </rPr>
      <t>EI 60</t>
    </r>
    <r>
      <rPr>
        <sz val="12"/>
        <color rgb="FFFF0000"/>
        <rFont val="Times New Roman"/>
        <family val="1"/>
        <charset val="204"/>
      </rPr>
      <t xml:space="preserve">, </t>
    </r>
    <r>
      <rPr>
        <sz val="12"/>
        <rFont val="Times New Roman"/>
        <family val="1"/>
        <charset val="204"/>
      </rPr>
      <t xml:space="preserve">телескопические, бокового открывания. </t>
    </r>
    <r>
      <rPr>
        <sz val="12"/>
        <color rgb="FF0000FF"/>
        <rFont val="Times New Roman"/>
        <family val="1"/>
        <charset val="204"/>
      </rPr>
      <t>Размеры дверного проема 1300(ш)х2050(в) (уточнить, согласовать с Заказчиком).</t>
    </r>
    <r>
      <rPr>
        <sz val="12"/>
        <rFont val="Times New Roman"/>
        <family val="1"/>
        <charset val="204"/>
      </rPr>
      <t xml:space="preserve"> Система управления - смешанная, собирательная при движении кабины вниз. Управление лифтами - одиночное.</t>
    </r>
  </si>
  <si>
    <t>2.1.2</t>
  </si>
  <si>
    <r>
      <rPr>
        <b/>
        <sz val="12"/>
        <rFont val="Times New Roman"/>
        <family val="1"/>
        <charset val="204"/>
      </rPr>
      <t xml:space="preserve">Лифт пассажирский секции 2.1, 2.2, 2.3, 2.4, 2.5 </t>
    </r>
    <r>
      <rPr>
        <sz val="12"/>
        <rFont val="Times New Roman"/>
        <family val="1"/>
        <charset val="204"/>
      </rPr>
      <t xml:space="preserve"> без машинного помещения, </t>
    </r>
    <r>
      <rPr>
        <b/>
        <sz val="12"/>
        <rFont val="Times New Roman"/>
        <family val="1"/>
        <charset val="204"/>
      </rPr>
      <t>г/п 450 кг</t>
    </r>
    <r>
      <rPr>
        <sz val="12"/>
        <rFont val="Times New Roman"/>
        <family val="1"/>
        <charset val="204"/>
      </rPr>
      <t xml:space="preserve">, 380В, высота подъема - 43,49 м (с отм. 0,000 до отм. +43,490), скорость 1,6 м/с, </t>
    </r>
    <r>
      <rPr>
        <b/>
        <sz val="12"/>
        <rFont val="Times New Roman"/>
        <family val="1"/>
        <charset val="204"/>
      </rPr>
      <t>остановок - 15</t>
    </r>
    <r>
      <rPr>
        <sz val="12"/>
        <rFont val="Times New Roman"/>
        <family val="1"/>
        <charset val="204"/>
      </rPr>
      <t xml:space="preserve">, первая на отм. 0,000 м. </t>
    </r>
    <r>
      <rPr>
        <sz val="12"/>
        <color rgb="FF0000FF"/>
        <rFont val="Times New Roman"/>
        <family val="1"/>
        <charset val="204"/>
      </rPr>
      <t>Габариты кабины ___ (ш) х ___ (г) х ___ (в) мм,</t>
    </r>
    <r>
      <rPr>
        <sz val="12"/>
        <rFont val="Times New Roman"/>
        <family val="1"/>
        <charset val="204"/>
      </rPr>
      <t xml:space="preserve"> кабина </t>
    </r>
    <r>
      <rPr>
        <b/>
        <sz val="12"/>
        <rFont val="Times New Roman"/>
        <family val="1"/>
        <charset val="204"/>
      </rPr>
      <t>непроходная</t>
    </r>
    <r>
      <rPr>
        <sz val="12"/>
        <rFont val="Times New Roman"/>
        <family val="1"/>
        <charset val="204"/>
      </rPr>
      <t>. Двери шахты не менее</t>
    </r>
    <r>
      <rPr>
        <sz val="12"/>
        <color rgb="FFFF0000"/>
        <rFont val="Times New Roman"/>
        <family val="1"/>
        <charset val="204"/>
      </rPr>
      <t xml:space="preserve"> </t>
    </r>
    <r>
      <rPr>
        <b/>
        <sz val="12"/>
        <rFont val="Times New Roman"/>
        <family val="1"/>
        <charset val="204"/>
      </rPr>
      <t>EI 60</t>
    </r>
    <r>
      <rPr>
        <sz val="12"/>
        <rFont val="Times New Roman"/>
        <family val="1"/>
        <charset val="204"/>
      </rPr>
      <t xml:space="preserve">, телескопические, бокового открывания. </t>
    </r>
    <r>
      <rPr>
        <sz val="12"/>
        <color rgb="FF0000FF"/>
        <rFont val="Times New Roman"/>
        <family val="1"/>
        <charset val="204"/>
      </rPr>
      <t xml:space="preserve">Размеры дверного проема 900(ш)х2050(в) (уточнить, согласовать с Заказчиком). </t>
    </r>
    <r>
      <rPr>
        <sz val="12"/>
        <rFont val="Times New Roman"/>
        <family val="1"/>
        <charset val="204"/>
      </rPr>
      <t>Система управления - смешанная, собирательная при движении кабины вниз. Управление лифтами - одиночное.</t>
    </r>
  </si>
  <si>
    <t>2.2.8</t>
  </si>
  <si>
    <t>Изготовление и монтаж обрамлений дверей лифтовых шахт первого этажа, в т.ч. зона от отметки верха дверей до потолка МОП</t>
  </si>
  <si>
    <t>2.2.9</t>
  </si>
  <si>
    <t>мультимедийный экран с функцией проигрывания аудио и видео файлов, диагональ не менее 10”.</t>
  </si>
  <si>
    <t>Основание: РД шифр  ОКН5-08/23-3/1/1.1-АР,  утвержденная "в производство работ" 
 ОКН5-08/23-3/1/1.2-АР,  утвержденная "в производство работ"
 ОКН5-08/23-3/1/1.3-АР,  утвержденная "в производство работ"
 ОКН5-08/23-3/1/1.4-АР,  утвержденная "в производство работ"
 ОКН5-08/23-3/1/2-АР,  утвержденная "в производство работ"</t>
  </si>
  <si>
    <r>
      <t>Внутренние габариты шахты 
1710(ш)х1850(г) мм, 
глубина приямка - 1200 м</t>
    </r>
    <r>
      <rPr>
        <strike/>
        <sz val="12"/>
        <rFont val="Times New Roman"/>
        <family val="1"/>
        <charset val="204"/>
      </rPr>
      <t>м</t>
    </r>
    <r>
      <rPr>
        <sz val="12"/>
        <rFont val="Times New Roman"/>
        <family val="1"/>
        <charset val="204"/>
      </rPr>
      <t xml:space="preserve">
(уточнить, согласовать с Заказчиком)</t>
    </r>
  </si>
  <si>
    <t>Внутренние габариты шахты 
2700(ш)х1850(г) мм, 
 (лифт широкий)
глубина приямка - 1200 мм
(уточнить, согласовать с Заказчиком)</t>
  </si>
  <si>
    <t>Внутренние габариты шахты 
2710(ш)х1700(г) мм 
2700(ш)х1700(г) мм на отм.0,000
 (лифт широкий)
глубина приямка - 1130 мм
(уточнить, согласовать с Заказчиком)</t>
  </si>
  <si>
    <t>Внутренние габариты шахты 
2700(ш)х1700(г) мм, 
 (лифт широкий)
глубина приямка - 1130 мм
(уточнить, согласовать с Заказчиком)</t>
  </si>
  <si>
    <t>Внутренние габариты шахты 
1710(ш)х1850(г) мм, 
глубина приямка - 1200 мм
(уточнить, согласовать с Заказчиком)</t>
  </si>
  <si>
    <t xml:space="preserve">
Производитель
ООО "Метеор Лифт"</t>
  </si>
  <si>
    <t>В расчете стоимости учтены генподрядные услуги в размере 0% от общей стоимости выполняемых Подрядчиком работ.</t>
  </si>
  <si>
    <r>
      <t xml:space="preserve">двери шахт на первом этаже - цветная нержавеющая сталь, на остальных - структурированная нержавеющая сталь </t>
    </r>
    <r>
      <rPr>
        <sz val="13"/>
        <color rgb="FF0000FF"/>
        <rFont val="Times New Roman"/>
        <family val="1"/>
        <charset val="204"/>
      </rPr>
      <t>"лен" Deco 09</t>
    </r>
    <r>
      <rPr>
        <sz val="13"/>
        <rFont val="Times New Roman"/>
        <family val="1"/>
        <charset val="204"/>
      </rPr>
      <t xml:space="preserve"> (обеспечение изготовления конструкций в соответствии с проведенными на Объекте замерами);</t>
    </r>
  </si>
  <si>
    <r>
      <t xml:space="preserve">- обрамление порталов первого этажа - </t>
    </r>
    <r>
      <rPr>
        <b/>
        <sz val="13"/>
        <color rgb="FFFF0000"/>
        <rFont val="Times New Roman"/>
        <family val="1"/>
        <charset val="204"/>
      </rPr>
      <t>Нержавеющая сталь DB61 (Dark Black) (шлифованная неражвеющая сталь ООО "Метеор Лифт"),</t>
    </r>
    <r>
      <rPr>
        <sz val="13"/>
        <rFont val="Times New Roman"/>
        <family val="1"/>
        <charset val="204"/>
      </rPr>
      <t xml:space="preserve">
- обрамление порталов остальных этажей - структурированная нержавеющая сталь "лен" Deco 09, идентичная стали, используемой в кабине лифтов: поставленная заводом – изготовителем лифтов либо согласованная дополнительно с Заказчиком (обеспечение изготовления конструкций в соответствии с проведенными на Объекте замерами);
</t>
    </r>
  </si>
  <si>
    <t>-выполнить скрытыми креплениями.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</si>
</sst>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00_р_._-;\-* #,##0.00_р_._-;_-* &quot;-&quot;??_р_._-;_-@_-"/>
  </numFmts>
  <fonts count="31" x14ac:knownFonts="1">
    <font>
      <sz val="11"/>
      <color theme="1"/>
      <name val="Calibri"/>
      <family val="2"/>
      <scheme val="minor"/>
    </font>
    <font>
      <sz val="11"/>
      <color theme="1"/>
      <name val="Calibri"/>
      <family val="2"/>
      <charset val="204"/>
      <scheme val="minor"/>
    </font>
    <font>
      <sz val="12"/>
      <name val="Times New Roman"/>
      <family val="1"/>
      <charset val="204"/>
    </font>
    <font>
      <sz val="12"/>
      <color rgb="FFFF0000"/>
      <name val="Times New Roman"/>
      <family val="1"/>
      <charset val="204"/>
    </font>
    <font>
      <sz val="10"/>
      <name val="Times New Roman"/>
      <family val="1"/>
      <charset val="204"/>
    </font>
    <font>
      <b/>
      <sz val="12"/>
      <name val="Times New Roman"/>
      <family val="1"/>
      <charset val="204"/>
    </font>
    <font>
      <b/>
      <sz val="17"/>
      <name val="Times New Roman"/>
      <family val="1"/>
      <charset val="204"/>
    </font>
    <font>
      <b/>
      <sz val="15"/>
      <name val="Times New Roman"/>
      <family val="1"/>
      <charset val="204"/>
    </font>
    <font>
      <b/>
      <sz val="10"/>
      <name val="Times New Roman"/>
      <family val="1"/>
      <charset val="204"/>
    </font>
    <font>
      <sz val="13"/>
      <name val="Times New Roman"/>
      <family val="1"/>
      <charset val="204"/>
    </font>
    <font>
      <b/>
      <sz val="13"/>
      <name val="Times New Roman"/>
      <family val="1"/>
      <charset val="204"/>
    </font>
    <font>
      <b/>
      <sz val="13"/>
      <color rgb="FFFF0000"/>
      <name val="Times New Roman"/>
      <family val="1"/>
      <charset val="204"/>
    </font>
    <font>
      <sz val="11"/>
      <name val="Times New Roman"/>
      <family val="1"/>
      <charset val="204"/>
    </font>
    <font>
      <b/>
      <sz val="16"/>
      <color rgb="FFFF0000"/>
      <name val="Times New Roman"/>
      <family val="1"/>
      <charset val="204"/>
    </font>
    <font>
      <sz val="11"/>
      <color theme="1"/>
      <name val="Times New Roman"/>
      <family val="1"/>
      <charset val="204"/>
    </font>
    <font>
      <b/>
      <sz val="14"/>
      <name val="Times New Roman"/>
      <family val="1"/>
      <charset val="204"/>
    </font>
    <font>
      <sz val="14"/>
      <name val="Times New Roman"/>
      <family val="1"/>
      <charset val="204"/>
    </font>
    <font>
      <sz val="12"/>
      <color rgb="FF00B050"/>
      <name val="Times New Roman"/>
      <family val="1"/>
      <charset val="204"/>
    </font>
    <font>
      <b/>
      <u/>
      <sz val="13"/>
      <name val="Times New Roman"/>
      <family val="1"/>
      <charset val="204"/>
    </font>
    <font>
      <sz val="11"/>
      <color theme="1"/>
      <name val="Calibri"/>
      <family val="2"/>
      <scheme val="minor"/>
    </font>
    <font>
      <sz val="10"/>
      <name val="Arial Cyr"/>
      <charset val="204"/>
    </font>
    <font>
      <sz val="13"/>
      <color rgb="FFFF0000"/>
      <name val="Times New Roman"/>
      <family val="1"/>
      <charset val="204"/>
    </font>
    <font>
      <sz val="10"/>
      <name val="Arial"/>
      <family val="2"/>
      <charset val="204"/>
    </font>
    <font>
      <sz val="14"/>
      <color rgb="FFFF0000"/>
      <name val="Times New Roman"/>
      <family val="1"/>
      <charset val="204"/>
    </font>
    <font>
      <sz val="10"/>
      <color rgb="FF00B050"/>
      <name val="Times New Roman"/>
      <family val="1"/>
      <charset val="204"/>
    </font>
    <font>
      <sz val="10"/>
      <color rgb="FFFF0000"/>
      <name val="Times New Roman"/>
      <family val="1"/>
      <charset val="204"/>
    </font>
    <font>
      <sz val="12"/>
      <color rgb="FF0000FF"/>
      <name val="Times New Roman"/>
      <family val="1"/>
      <charset val="204"/>
    </font>
    <font>
      <sz val="13"/>
      <color rgb="FF0000FF"/>
      <name val="Times New Roman"/>
      <family val="1"/>
      <charset val="204"/>
    </font>
    <font>
      <b/>
      <sz val="13"/>
      <color rgb="FF0000FF"/>
      <name val="Times New Roman"/>
      <family val="1"/>
      <charset val="204"/>
    </font>
    <font>
      <b/>
      <sz val="11"/>
      <name val="Times New Roman"/>
      <family val="1"/>
      <charset val="204"/>
    </font>
    <font>
      <strike/>
      <sz val="12"/>
      <name val="Times New Roman"/>
      <family val="1"/>
      <charset val="204"/>
    </font>
  </fonts>
  <fills count="7">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rgb="FFCCFFFF"/>
        <bgColor indexed="64"/>
      </patternFill>
    </fill>
    <fill>
      <patternFill patternType="solid">
        <fgColor theme="9" tint="0.59999389629810485"/>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diagonalUp="1" diagonalDown="1">
      <left style="medium">
        <color indexed="64"/>
      </left>
      <right style="thin">
        <color indexed="64"/>
      </right>
      <top style="thin">
        <color indexed="64"/>
      </top>
      <bottom style="thin">
        <color indexed="64"/>
      </bottom>
      <diagonal style="thin">
        <color indexed="64"/>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style="medium">
        <color indexed="64"/>
      </left>
      <right style="thin">
        <color indexed="64"/>
      </right>
      <top/>
      <bottom/>
      <diagonal/>
    </border>
    <border>
      <left/>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top/>
      <bottom style="medium">
        <color indexed="64"/>
      </bottom>
      <diagonal/>
    </border>
  </borders>
  <cellStyleXfs count="6">
    <xf numFmtId="0" fontId="0" fillId="0" borderId="0"/>
    <xf numFmtId="0" fontId="4" fillId="0" borderId="0"/>
    <xf numFmtId="0" fontId="1" fillId="0" borderId="0"/>
    <xf numFmtId="43" fontId="19" fillId="0" borderId="0" applyFont="0" applyFill="0" applyBorder="0" applyAlignment="0" applyProtection="0"/>
    <xf numFmtId="164" fontId="20" fillId="0" borderId="0" applyFont="0" applyFill="0" applyBorder="0" applyAlignment="0" applyProtection="0"/>
    <xf numFmtId="0" fontId="22" fillId="0" borderId="0"/>
  </cellStyleXfs>
  <cellXfs count="216">
    <xf numFmtId="0" fontId="0" fillId="0" borderId="0" xfId="0"/>
    <xf numFmtId="0" fontId="2" fillId="0" borderId="0" xfId="0" applyFont="1" applyAlignment="1">
      <alignment vertical="center"/>
    </xf>
    <xf numFmtId="0" fontId="2" fillId="0" borderId="0" xfId="0" applyFont="1" applyAlignment="1">
      <alignmen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vertical="center"/>
    </xf>
    <xf numFmtId="0" fontId="3" fillId="0" borderId="0" xfId="0" applyFont="1" applyAlignment="1">
      <alignment vertical="center" wrapText="1"/>
    </xf>
    <xf numFmtId="0" fontId="7" fillId="0" borderId="0" xfId="0" applyFont="1" applyBorder="1" applyAlignment="1">
      <alignment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5" fillId="0" borderId="0" xfId="0" applyFont="1" applyFill="1" applyAlignment="1">
      <alignment vertical="center" wrapText="1"/>
    </xf>
    <xf numFmtId="0" fontId="8" fillId="2" borderId="1" xfId="0" applyFont="1" applyFill="1" applyBorder="1" applyAlignment="1">
      <alignment horizontal="center" vertical="center" wrapText="1"/>
    </xf>
    <xf numFmtId="0" fontId="8" fillId="0" borderId="0" xfId="0" quotePrefix="1" applyFont="1" applyBorder="1" applyAlignment="1">
      <alignment horizontal="left" vertical="center"/>
    </xf>
    <xf numFmtId="4" fontId="2" fillId="0" borderId="0" xfId="0" applyNumberFormat="1" applyFont="1" applyAlignment="1">
      <alignment horizontal="center" vertical="center"/>
    </xf>
    <xf numFmtId="0" fontId="5" fillId="0" borderId="0" xfId="0" applyFont="1" applyBorder="1" applyAlignment="1">
      <alignment horizontal="right" vertical="center"/>
    </xf>
    <xf numFmtId="0" fontId="2" fillId="0" borderId="0" xfId="0" applyFont="1"/>
    <xf numFmtId="0" fontId="5" fillId="0" borderId="0" xfId="0" applyFont="1" applyAlignment="1">
      <alignment vertical="top"/>
    </xf>
    <xf numFmtId="0" fontId="2" fillId="0" borderId="0" xfId="0" applyFont="1" applyAlignment="1">
      <alignment horizontal="center" vertical="top"/>
    </xf>
    <xf numFmtId="4" fontId="5" fillId="3" borderId="3"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4" fontId="2" fillId="0" borderId="3" xfId="0" applyNumberFormat="1" applyFont="1" applyFill="1" applyBorder="1" applyAlignment="1">
      <alignment horizontal="center" vertical="center" wrapText="1"/>
    </xf>
    <xf numFmtId="3" fontId="2" fillId="0" borderId="4" xfId="0" applyNumberFormat="1" applyFont="1" applyFill="1" applyBorder="1" applyAlignment="1">
      <alignment horizontal="center" vertical="center" wrapText="1"/>
    </xf>
    <xf numFmtId="0" fontId="2" fillId="0" borderId="0" xfId="0" applyFont="1" applyBorder="1" applyAlignment="1">
      <alignment vertical="center"/>
    </xf>
    <xf numFmtId="0" fontId="3" fillId="0" borderId="0" xfId="0" applyFont="1" applyBorder="1" applyAlignment="1">
      <alignment vertical="center"/>
    </xf>
    <xf numFmtId="0" fontId="9" fillId="0" borderId="0" xfId="0" applyFont="1" applyAlignment="1">
      <alignment horizontal="left" vertical="center"/>
    </xf>
    <xf numFmtId="0" fontId="10" fillId="0" borderId="0" xfId="0" applyFont="1" applyAlignment="1">
      <alignment horizontal="left" vertical="center" indent="1"/>
    </xf>
    <xf numFmtId="0" fontId="11" fillId="0" borderId="0" xfId="0" applyFont="1" applyAlignment="1">
      <alignment horizontal="left" vertical="center" indent="1"/>
    </xf>
    <xf numFmtId="0" fontId="9" fillId="0" borderId="0" xfId="0" applyFont="1" applyBorder="1" applyAlignment="1">
      <alignment horizontal="left" vertical="center" indent="1"/>
    </xf>
    <xf numFmtId="0" fontId="10" fillId="0" borderId="0" xfId="0" applyFont="1" applyAlignment="1">
      <alignment horizontal="left" vertical="top" wrapText="1" indent="1"/>
    </xf>
    <xf numFmtId="0" fontId="9" fillId="0" borderId="0" xfId="0" applyFont="1" applyAlignment="1">
      <alignment horizontal="left" vertical="center" indent="1"/>
    </xf>
    <xf numFmtId="49" fontId="13" fillId="0" borderId="0" xfId="0" applyNumberFormat="1" applyFont="1" applyFill="1" applyBorder="1" applyAlignment="1">
      <alignment vertical="top" wrapText="1"/>
    </xf>
    <xf numFmtId="0" fontId="14" fillId="0" borderId="0" xfId="0" applyFont="1" applyFill="1" applyBorder="1"/>
    <xf numFmtId="0" fontId="14" fillId="0" borderId="0" xfId="0" applyFont="1" applyBorder="1"/>
    <xf numFmtId="0" fontId="9" fillId="0" borderId="0" xfId="0" applyFont="1" applyAlignment="1">
      <alignment horizontal="left" vertical="top" indent="1"/>
    </xf>
    <xf numFmtId="0" fontId="9" fillId="0" borderId="0" xfId="0" applyFont="1" applyAlignment="1">
      <alignment vertical="center" wrapText="1"/>
    </xf>
    <xf numFmtId="0" fontId="15" fillId="0" borderId="0" xfId="0" applyFont="1" applyFill="1" applyBorder="1" applyAlignment="1">
      <alignment vertical="top" wrapText="1"/>
    </xf>
    <xf numFmtId="0" fontId="12" fillId="0" borderId="0" xfId="0" applyFont="1" applyBorder="1"/>
    <xf numFmtId="0" fontId="3" fillId="0" borderId="0" xfId="0" applyFont="1"/>
    <xf numFmtId="0" fontId="16" fillId="0" borderId="0" xfId="0" applyFont="1" applyAlignment="1">
      <alignment vertical="top"/>
    </xf>
    <xf numFmtId="49" fontId="8" fillId="0" borderId="0" xfId="0" applyNumberFormat="1" applyFont="1" applyFill="1" applyAlignment="1">
      <alignment horizontal="center" vertical="center"/>
    </xf>
    <xf numFmtId="0" fontId="4" fillId="0" borderId="0" xfId="0" applyFont="1" applyFill="1" applyAlignment="1">
      <alignment horizontal="left" vertical="center" wrapText="1"/>
    </xf>
    <xf numFmtId="1" fontId="12" fillId="0" borderId="0" xfId="0" applyNumberFormat="1" applyFont="1" applyFill="1" applyAlignment="1">
      <alignment horizontal="right" vertical="top" wrapText="1"/>
    </xf>
    <xf numFmtId="0" fontId="17" fillId="0" borderId="0" xfId="0" applyFont="1" applyAlignment="1">
      <alignment horizontal="center" vertical="center"/>
    </xf>
    <xf numFmtId="0" fontId="10" fillId="0" borderId="0" xfId="0" applyFont="1" applyFill="1" applyAlignment="1">
      <alignment horizontal="left" vertical="top" wrapText="1" indent="1"/>
    </xf>
    <xf numFmtId="0" fontId="9" fillId="0" borderId="0" xfId="0" applyFont="1" applyFill="1" applyAlignment="1">
      <alignment horizontal="left" vertical="center" indent="1"/>
    </xf>
    <xf numFmtId="0" fontId="9" fillId="0" borderId="0" xfId="0" applyFont="1" applyFill="1" applyAlignment="1">
      <alignment horizontal="left" vertical="center"/>
    </xf>
    <xf numFmtId="4" fontId="2" fillId="2" borderId="6" xfId="0" applyNumberFormat="1" applyFont="1" applyFill="1" applyBorder="1" applyAlignment="1">
      <alignment horizontal="center" vertical="center" wrapText="1"/>
    </xf>
    <xf numFmtId="0" fontId="10" fillId="0" borderId="0" xfId="0" applyFont="1" applyFill="1" applyAlignment="1">
      <alignment vertical="top" wrapText="1"/>
    </xf>
    <xf numFmtId="43" fontId="2" fillId="0" borderId="9" xfId="3" applyFont="1" applyFill="1" applyBorder="1" applyAlignment="1">
      <alignment horizontal="center" vertical="center" wrapText="1"/>
    </xf>
    <xf numFmtId="0" fontId="2" fillId="0" borderId="0" xfId="1" applyFont="1" applyFill="1" applyAlignment="1">
      <alignment horizontal="right" vertical="center"/>
    </xf>
    <xf numFmtId="0" fontId="2" fillId="0" borderId="0" xfId="0" applyFont="1" applyBorder="1"/>
    <xf numFmtId="0" fontId="21" fillId="0" borderId="0" xfId="0" applyFont="1" applyAlignment="1">
      <alignment horizontal="left" vertical="center"/>
    </xf>
    <xf numFmtId="0" fontId="15" fillId="0" borderId="0" xfId="0" applyFont="1" applyAlignment="1">
      <alignment horizontal="left" vertical="top" wrapText="1" indent="1"/>
    </xf>
    <xf numFmtId="0" fontId="9" fillId="0" borderId="0" xfId="0" applyFont="1" applyAlignment="1">
      <alignment vertical="top"/>
    </xf>
    <xf numFmtId="0" fontId="16" fillId="0" borderId="0" xfId="0" applyFont="1" applyBorder="1" applyAlignment="1">
      <alignment vertical="top"/>
    </xf>
    <xf numFmtId="0" fontId="15" fillId="0" borderId="0" xfId="0" applyFont="1" applyFill="1" applyAlignment="1">
      <alignment horizontal="left" vertical="top" wrapText="1" indent="1"/>
    </xf>
    <xf numFmtId="0" fontId="4" fillId="0" borderId="0" xfId="0" applyFont="1"/>
    <xf numFmtId="0" fontId="16" fillId="0" borderId="0" xfId="5" applyFont="1" applyAlignment="1">
      <alignment vertical="top"/>
    </xf>
    <xf numFmtId="0" fontId="16" fillId="0" borderId="0" xfId="0" applyFont="1" applyFill="1" applyAlignment="1">
      <alignment horizontal="center"/>
    </xf>
    <xf numFmtId="0" fontId="16" fillId="0" borderId="0" xfId="0" applyFont="1"/>
    <xf numFmtId="0" fontId="16" fillId="0" borderId="0" xfId="0" applyFont="1" applyFill="1" applyBorder="1" applyAlignment="1">
      <alignment horizontal="center" wrapText="1"/>
    </xf>
    <xf numFmtId="0" fontId="16" fillId="0" borderId="0" xfId="0" applyFont="1" applyFill="1" applyBorder="1" applyAlignment="1">
      <alignment horizontal="center"/>
    </xf>
    <xf numFmtId="0" fontId="16" fillId="0" borderId="0" xfId="0" applyFont="1" applyFill="1" applyAlignment="1">
      <alignment vertical="top"/>
    </xf>
    <xf numFmtId="0" fontId="16" fillId="0" borderId="0" xfId="5" applyFont="1" applyFill="1" applyAlignment="1">
      <alignment vertical="center"/>
    </xf>
    <xf numFmtId="0" fontId="23" fillId="0" borderId="0" xfId="5" applyFont="1" applyAlignment="1">
      <alignment vertical="top"/>
    </xf>
    <xf numFmtId="0" fontId="23" fillId="0" borderId="0" xfId="0" applyFont="1"/>
    <xf numFmtId="0" fontId="16" fillId="0" borderId="0" xfId="5" applyFont="1" applyFill="1" applyAlignment="1">
      <alignment vertical="top"/>
    </xf>
    <xf numFmtId="0" fontId="2" fillId="5" borderId="6" xfId="0" applyFont="1" applyFill="1" applyBorder="1" applyAlignment="1">
      <alignment horizontal="center" vertical="center" wrapText="1"/>
    </xf>
    <xf numFmtId="2" fontId="5" fillId="5" borderId="3" xfId="0" applyNumberFormat="1" applyFont="1" applyFill="1" applyBorder="1" applyAlignment="1">
      <alignment horizontal="center" vertical="center" wrapText="1"/>
    </xf>
    <xf numFmtId="0" fontId="4" fillId="0" borderId="0" xfId="0" applyFont="1" applyAlignment="1">
      <alignment horizontal="center" vertical="top"/>
    </xf>
    <xf numFmtId="0" fontId="4" fillId="0" borderId="0" xfId="0" applyFont="1" applyAlignment="1">
      <alignment vertical="center"/>
    </xf>
    <xf numFmtId="0" fontId="24" fillId="0" borderId="0" xfId="0" applyFont="1" applyAlignment="1">
      <alignment horizontal="center" vertical="center"/>
    </xf>
    <xf numFmtId="0" fontId="8" fillId="0" borderId="0" xfId="0" applyFont="1" applyBorder="1" applyAlignment="1">
      <alignment horizontal="right" vertical="center"/>
    </xf>
    <xf numFmtId="4" fontId="5" fillId="4" borderId="13" xfId="0" applyNumberFormat="1" applyFont="1" applyFill="1" applyBorder="1" applyAlignment="1">
      <alignment horizontal="center" vertical="center" wrapText="1"/>
    </xf>
    <xf numFmtId="0" fontId="3" fillId="0" borderId="0" xfId="0" applyFont="1" applyBorder="1" applyAlignment="1">
      <alignment horizontal="left" vertical="center" wrapText="1"/>
    </xf>
    <xf numFmtId="0" fontId="21" fillId="0" borderId="0" xfId="0" applyFont="1" applyAlignment="1">
      <alignment vertical="top" wrapText="1"/>
    </xf>
    <xf numFmtId="0" fontId="16" fillId="0" borderId="0" xfId="0" applyFont="1" applyFill="1" applyAlignment="1">
      <alignment horizontal="left"/>
    </xf>
    <xf numFmtId="0" fontId="16" fillId="0" borderId="0" xfId="0" applyFont="1" applyFill="1"/>
    <xf numFmtId="0" fontId="9" fillId="0" borderId="0" xfId="0" applyFont="1" applyBorder="1" applyAlignment="1">
      <alignment horizontal="right" vertical="top"/>
    </xf>
    <xf numFmtId="0" fontId="9" fillId="0" borderId="0" xfId="0" applyFont="1" applyFill="1" applyBorder="1" applyAlignment="1">
      <alignment horizontal="right" vertical="top"/>
    </xf>
    <xf numFmtId="49" fontId="9" fillId="0" borderId="0" xfId="0" applyNumberFormat="1" applyFont="1" applyFill="1" applyBorder="1" applyAlignment="1">
      <alignment horizontal="right" vertical="top"/>
    </xf>
    <xf numFmtId="0" fontId="8" fillId="3" borderId="0" xfId="0" applyFont="1" applyFill="1" applyBorder="1" applyAlignment="1">
      <alignment horizontal="center" vertical="center" wrapText="1"/>
    </xf>
    <xf numFmtId="0" fontId="9" fillId="0" borderId="0" xfId="0" applyFont="1" applyFill="1" applyAlignment="1">
      <alignment horizontal="right" vertical="top"/>
    </xf>
    <xf numFmtId="0" fontId="9" fillId="6" borderId="0" xfId="0" applyFont="1" applyFill="1" applyAlignment="1">
      <alignment horizontal="left" vertical="center" wrapText="1"/>
    </xf>
    <xf numFmtId="0" fontId="10" fillId="6" borderId="0" xfId="0" applyFont="1" applyFill="1" applyAlignment="1">
      <alignment vertical="top" wrapText="1"/>
    </xf>
    <xf numFmtId="0" fontId="9" fillId="6" borderId="0" xfId="0" applyFont="1" applyFill="1" applyAlignment="1">
      <alignment vertical="center"/>
    </xf>
    <xf numFmtId="0" fontId="9" fillId="6" borderId="0" xfId="0" applyFont="1" applyFill="1" applyAlignment="1">
      <alignment horizontal="left" vertical="center"/>
    </xf>
    <xf numFmtId="0" fontId="5" fillId="0" borderId="2" xfId="0" applyFont="1" applyBorder="1" applyAlignment="1">
      <alignment horizontal="center" vertical="center" wrapText="1"/>
    </xf>
    <xf numFmtId="0" fontId="2" fillId="0" borderId="3" xfId="0" applyFont="1" applyFill="1" applyBorder="1" applyAlignment="1">
      <alignment vertical="center" wrapText="1"/>
    </xf>
    <xf numFmtId="0" fontId="2" fillId="0" borderId="15" xfId="0" applyFont="1" applyFill="1" applyBorder="1" applyAlignment="1">
      <alignment vertical="center" wrapText="1"/>
    </xf>
    <xf numFmtId="0" fontId="2" fillId="5" borderId="10" xfId="0" applyFont="1" applyFill="1" applyBorder="1" applyAlignment="1">
      <alignment horizontal="center" vertical="center" wrapText="1"/>
    </xf>
    <xf numFmtId="0" fontId="5" fillId="0" borderId="11" xfId="0" applyFont="1" applyBorder="1" applyAlignment="1">
      <alignment horizontal="center" vertical="center" wrapText="1"/>
    </xf>
    <xf numFmtId="0" fontId="5" fillId="0" borderId="8" xfId="0" applyFont="1" applyFill="1" applyBorder="1" applyAlignment="1">
      <alignment horizontal="right" vertical="center" wrapText="1" indent="1"/>
    </xf>
    <xf numFmtId="0" fontId="5" fillId="0" borderId="16" xfId="0" applyFont="1" applyFill="1" applyBorder="1" applyAlignment="1">
      <alignment horizontal="right" vertical="center" wrapText="1" indent="1"/>
    </xf>
    <xf numFmtId="0" fontId="4" fillId="0" borderId="16" xfId="0" applyFont="1" applyBorder="1" applyAlignment="1">
      <alignment horizontal="center" vertical="center" wrapText="1"/>
    </xf>
    <xf numFmtId="0" fontId="4" fillId="0" borderId="15" xfId="0" applyFont="1" applyBorder="1" applyAlignment="1">
      <alignment horizontal="center" vertical="center" wrapText="1"/>
    </xf>
    <xf numFmtId="0" fontId="5" fillId="5"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4" fillId="0" borderId="7" xfId="0" applyFont="1" applyFill="1" applyBorder="1" applyAlignment="1">
      <alignment horizontal="center" vertical="center" wrapText="1"/>
    </xf>
    <xf numFmtId="4" fontId="5" fillId="3" borderId="6" xfId="0" applyNumberFormat="1" applyFont="1" applyFill="1" applyBorder="1" applyAlignment="1">
      <alignment horizontal="center" vertical="center" wrapText="1"/>
    </xf>
    <xf numFmtId="0" fontId="2" fillId="0" borderId="6" xfId="0" applyFont="1" applyFill="1" applyBorder="1" applyAlignment="1">
      <alignment vertical="center" wrapText="1"/>
    </xf>
    <xf numFmtId="0" fontId="2" fillId="0" borderId="7" xfId="0" applyFont="1" applyFill="1" applyBorder="1" applyAlignment="1">
      <alignment vertical="center" wrapText="1"/>
    </xf>
    <xf numFmtId="0" fontId="5" fillId="4" borderId="14" xfId="0" applyFont="1" applyFill="1" applyBorder="1" applyAlignment="1">
      <alignment horizontal="right" vertical="center" wrapText="1" indent="1"/>
    </xf>
    <xf numFmtId="4" fontId="5" fillId="4" borderId="12" xfId="0" applyNumberFormat="1" applyFont="1" applyFill="1" applyBorder="1" applyAlignment="1">
      <alignment horizontal="center" vertical="center" wrapText="1"/>
    </xf>
    <xf numFmtId="0" fontId="5"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5" fillId="5" borderId="19" xfId="0" applyFont="1" applyFill="1" applyBorder="1" applyAlignment="1">
      <alignment horizontal="center" vertical="center" wrapText="1"/>
    </xf>
    <xf numFmtId="49" fontId="5" fillId="3" borderId="19" xfId="0" applyNumberFormat="1" applyFont="1" applyFill="1" applyBorder="1" applyAlignment="1">
      <alignment horizontal="center" vertical="center" wrapText="1"/>
    </xf>
    <xf numFmtId="49" fontId="2" fillId="0" borderId="19" xfId="0" applyNumberFormat="1" applyFont="1" applyBorder="1" applyAlignment="1">
      <alignment horizontal="center" vertical="center"/>
    </xf>
    <xf numFmtId="0" fontId="2" fillId="4" borderId="20" xfId="0" applyFont="1" applyFill="1" applyBorder="1" applyAlignment="1">
      <alignment horizontal="center" vertical="center"/>
    </xf>
    <xf numFmtId="0" fontId="2" fillId="0" borderId="19" xfId="0" applyFont="1" applyBorder="1" applyAlignment="1">
      <alignment horizontal="center" vertical="center"/>
    </xf>
    <xf numFmtId="0" fontId="2" fillId="0" borderId="18" xfId="0" applyFont="1" applyBorder="1" applyAlignment="1">
      <alignment horizontal="center" vertical="center"/>
    </xf>
    <xf numFmtId="0" fontId="2" fillId="5" borderId="8" xfId="0" applyFont="1" applyFill="1" applyBorder="1" applyAlignment="1">
      <alignment horizontal="center" vertical="center" wrapText="1"/>
    </xf>
    <xf numFmtId="0" fontId="5" fillId="3" borderId="8" xfId="0" applyFont="1" applyFill="1" applyBorder="1" applyAlignment="1">
      <alignment horizontal="center" vertical="center" wrapText="1"/>
    </xf>
    <xf numFmtId="49" fontId="2" fillId="0" borderId="8" xfId="0" applyNumberFormat="1" applyFont="1" applyBorder="1" applyAlignment="1">
      <alignment horizontal="center" vertical="center"/>
    </xf>
    <xf numFmtId="0" fontId="5" fillId="4" borderId="14" xfId="0" applyFont="1" applyFill="1" applyBorder="1" applyAlignment="1">
      <alignment horizontal="center" vertical="center"/>
    </xf>
    <xf numFmtId="0" fontId="2" fillId="0" borderId="8" xfId="0" applyFont="1" applyBorder="1" applyAlignment="1">
      <alignment horizontal="center" vertical="center"/>
    </xf>
    <xf numFmtId="0" fontId="2" fillId="0" borderId="16" xfId="0" applyFont="1" applyBorder="1" applyAlignment="1">
      <alignment horizontal="center" vertical="center"/>
    </xf>
    <xf numFmtId="49" fontId="2" fillId="0" borderId="0" xfId="0" applyNumberFormat="1" applyFont="1" applyFill="1" applyAlignment="1">
      <alignment horizontal="left" vertical="top" wrapText="1" indent="1"/>
    </xf>
    <xf numFmtId="49" fontId="2" fillId="0" borderId="0" xfId="0" applyNumberFormat="1" applyFont="1" applyBorder="1" applyAlignment="1">
      <alignment horizontal="right" vertical="top"/>
    </xf>
    <xf numFmtId="49" fontId="2" fillId="0" borderId="0" xfId="0" applyNumberFormat="1" applyFont="1" applyAlignment="1">
      <alignment horizontal="left" vertical="center"/>
    </xf>
    <xf numFmtId="0" fontId="2" fillId="0" borderId="0" xfId="5" applyFont="1"/>
    <xf numFmtId="0" fontId="29" fillId="0" borderId="0" xfId="0" applyFont="1" applyAlignment="1">
      <alignment horizontal="left"/>
    </xf>
    <xf numFmtId="0" fontId="2" fillId="0" borderId="0" xfId="0" applyFont="1" applyAlignment="1">
      <alignment horizontal="left" readingOrder="1"/>
    </xf>
    <xf numFmtId="0" fontId="2" fillId="0" borderId="0" xfId="5" applyFont="1" applyFill="1" applyAlignment="1">
      <alignment horizontal="center"/>
    </xf>
    <xf numFmtId="0" fontId="4" fillId="0" borderId="0" xfId="5" applyFont="1"/>
    <xf numFmtId="0" fontId="29" fillId="0" borderId="0" xfId="0" applyFont="1" applyAlignment="1">
      <alignment horizontal="left" vertical="center"/>
    </xf>
    <xf numFmtId="0" fontId="8" fillId="0" borderId="0" xfId="5" applyNumberFormat="1" applyFont="1" applyFill="1" applyBorder="1" applyAlignment="1">
      <alignment horizontal="center" vertical="center"/>
    </xf>
    <xf numFmtId="0" fontId="9" fillId="0" borderId="0" xfId="0" applyFont="1" applyFill="1" applyAlignment="1">
      <alignment horizontal="left" vertical="top" wrapText="1" inden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3" fillId="0" borderId="1" xfId="0" applyFont="1" applyFill="1" applyBorder="1" applyAlignment="1">
      <alignment vertical="center" wrapText="1"/>
    </xf>
    <xf numFmtId="0" fontId="26" fillId="0" borderId="1" xfId="0" applyFont="1" applyFill="1" applyBorder="1" applyAlignment="1">
      <alignment horizontal="left" vertical="center" wrapText="1"/>
    </xf>
    <xf numFmtId="49" fontId="5" fillId="0" borderId="1" xfId="0" applyNumberFormat="1" applyFont="1" applyBorder="1" applyAlignment="1">
      <alignment horizontal="center" vertical="center" wrapText="1"/>
    </xf>
    <xf numFmtId="0" fontId="8"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49" fontId="2" fillId="0" borderId="1" xfId="0" applyNumberFormat="1" applyFont="1" applyBorder="1" applyAlignment="1">
      <alignment horizontal="center" vertical="center"/>
    </xf>
    <xf numFmtId="49" fontId="4" fillId="0" borderId="1" xfId="0" applyNumberFormat="1" applyFont="1" applyFill="1" applyBorder="1" applyAlignment="1">
      <alignment horizontal="center" vertical="center"/>
    </xf>
    <xf numFmtId="0" fontId="2" fillId="0" borderId="1" xfId="0" applyFont="1" applyFill="1" applyBorder="1" applyAlignment="1">
      <alignment horizontal="left" vertical="center" wrapText="1"/>
    </xf>
    <xf numFmtId="49" fontId="4" fillId="0" borderId="1" xfId="0" applyNumberFormat="1" applyFont="1" applyBorder="1" applyAlignment="1">
      <alignment horizontal="center" vertical="center"/>
    </xf>
    <xf numFmtId="4" fontId="2" fillId="2" borderId="22" xfId="0" applyNumberFormat="1" applyFont="1" applyFill="1" applyBorder="1" applyAlignment="1">
      <alignment horizontal="center" vertical="center" wrapText="1"/>
    </xf>
    <xf numFmtId="4" fontId="2" fillId="0" borderId="1" xfId="0" applyNumberFormat="1" applyFont="1" applyBorder="1" applyAlignment="1">
      <alignment horizontal="center"/>
    </xf>
    <xf numFmtId="4" fontId="2" fillId="0" borderId="1" xfId="0" applyNumberFormat="1" applyFont="1" applyBorder="1" applyAlignment="1">
      <alignment vertical="center"/>
    </xf>
    <xf numFmtId="4" fontId="2" fillId="0" borderId="1"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49" fontId="2" fillId="0" borderId="4" xfId="0" applyNumberFormat="1" applyFont="1" applyBorder="1" applyAlignment="1">
      <alignment horizontal="center" vertical="center"/>
    </xf>
    <xf numFmtId="0" fontId="2" fillId="5" borderId="11" xfId="0" applyFont="1" applyFill="1" applyBorder="1" applyAlignment="1">
      <alignment horizontal="center" vertical="center" wrapText="1"/>
    </xf>
    <xf numFmtId="0" fontId="8" fillId="0" borderId="8" xfId="0" applyFont="1" applyFill="1" applyBorder="1" applyAlignment="1">
      <alignment horizontal="center" vertical="center"/>
    </xf>
    <xf numFmtId="49" fontId="4" fillId="0" borderId="8" xfId="0" applyNumberFormat="1" applyFont="1" applyFill="1" applyBorder="1" applyAlignment="1">
      <alignment horizontal="center" vertical="center"/>
    </xf>
    <xf numFmtId="49" fontId="4" fillId="0" borderId="8" xfId="0" applyNumberFormat="1" applyFont="1" applyBorder="1" applyAlignment="1">
      <alignment horizontal="center" vertical="center"/>
    </xf>
    <xf numFmtId="49" fontId="25" fillId="0" borderId="8" xfId="0" applyNumberFormat="1" applyFont="1" applyBorder="1" applyAlignment="1">
      <alignment horizontal="center" vertical="center"/>
    </xf>
    <xf numFmtId="0" fontId="5" fillId="5" borderId="21" xfId="0" applyFont="1" applyFill="1" applyBorder="1" applyAlignment="1">
      <alignment horizontal="left" vertical="center" wrapText="1"/>
    </xf>
    <xf numFmtId="0" fontId="5" fillId="0" borderId="21" xfId="0" applyFont="1" applyBorder="1" applyAlignment="1">
      <alignment vertical="center" wrapText="1"/>
    </xf>
    <xf numFmtId="0" fontId="5" fillId="0" borderId="21" xfId="0" applyFont="1" applyFill="1" applyBorder="1" applyAlignment="1">
      <alignment horizontal="left" vertical="center" wrapText="1"/>
    </xf>
    <xf numFmtId="0" fontId="2" fillId="0" borderId="21" xfId="0" applyFont="1" applyFill="1" applyBorder="1" applyAlignment="1">
      <alignment horizontal="left" vertical="center" wrapText="1"/>
    </xf>
    <xf numFmtId="0" fontId="5" fillId="0" borderId="10" xfId="0" applyFont="1" applyBorder="1" applyAlignment="1">
      <alignment horizontal="center" vertical="center" wrapText="1"/>
    </xf>
    <xf numFmtId="0" fontId="2" fillId="0" borderId="10"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8" xfId="0" applyFont="1" applyBorder="1" applyAlignment="1">
      <alignment horizontal="center" vertical="center" wrapText="1"/>
    </xf>
    <xf numFmtId="0" fontId="26" fillId="0" borderId="8" xfId="0" applyFont="1" applyFill="1" applyBorder="1" applyAlignment="1">
      <alignment horizontal="left" vertical="center" wrapText="1"/>
    </xf>
    <xf numFmtId="0" fontId="5" fillId="0" borderId="8"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5"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5" fillId="0" borderId="5" xfId="0" applyFont="1" applyBorder="1" applyAlignment="1">
      <alignment horizontal="center" vertical="center" wrapText="1"/>
    </xf>
    <xf numFmtId="0" fontId="4" fillId="0" borderId="7" xfId="0" applyFont="1" applyBorder="1" applyAlignment="1">
      <alignment horizontal="center" vertical="center" wrapText="1"/>
    </xf>
    <xf numFmtId="0" fontId="2" fillId="4" borderId="25" xfId="0" applyFont="1" applyFill="1" applyBorder="1" applyAlignment="1">
      <alignment horizontal="left" vertical="center" wrapText="1"/>
    </xf>
    <xf numFmtId="0" fontId="2" fillId="0" borderId="21" xfId="0" applyFont="1" applyFill="1" applyBorder="1" applyAlignment="1">
      <alignment horizontal="left" vertical="center" wrapText="1" indent="1"/>
    </xf>
    <xf numFmtId="0" fontId="2" fillId="0" borderId="24" xfId="0" applyFont="1" applyFill="1" applyBorder="1" applyAlignment="1">
      <alignment horizontal="left" vertical="center" wrapText="1" indent="1"/>
    </xf>
    <xf numFmtId="0" fontId="2" fillId="4" borderId="12"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15" xfId="0" applyFont="1" applyFill="1" applyBorder="1" applyAlignment="1">
      <alignment vertical="center" wrapText="1"/>
    </xf>
    <xf numFmtId="4" fontId="5" fillId="3" borderId="8" xfId="0" applyNumberFormat="1" applyFont="1" applyFill="1" applyBorder="1" applyAlignment="1">
      <alignment horizontal="center"/>
    </xf>
    <xf numFmtId="0" fontId="5" fillId="0" borderId="8" xfId="0" applyFont="1" applyFill="1" applyBorder="1" applyAlignment="1">
      <alignment horizontal="left" vertical="center" wrapText="1"/>
    </xf>
    <xf numFmtId="4" fontId="2" fillId="0" borderId="8" xfId="0" applyNumberFormat="1" applyFont="1" applyBorder="1" applyAlignment="1">
      <alignment horizontal="center"/>
    </xf>
    <xf numFmtId="4" fontId="2" fillId="0" borderId="8" xfId="0" applyNumberFormat="1" applyFont="1" applyBorder="1" applyAlignment="1">
      <alignment vertical="center"/>
    </xf>
    <xf numFmtId="4" fontId="2" fillId="0" borderId="8" xfId="0" applyNumberFormat="1" applyFont="1" applyBorder="1" applyAlignment="1">
      <alignment horizontal="center" vertical="center" wrapText="1"/>
    </xf>
    <xf numFmtId="4" fontId="2" fillId="4" borderId="14" xfId="0" applyNumberFormat="1" applyFont="1" applyFill="1" applyBorder="1"/>
    <xf numFmtId="0" fontId="2" fillId="0" borderId="8" xfId="0" applyFont="1" applyFill="1" applyBorder="1" applyAlignment="1">
      <alignment vertical="center" wrapText="1"/>
    </xf>
    <xf numFmtId="0" fontId="2" fillId="0" borderId="16" xfId="0" applyFont="1" applyFill="1" applyBorder="1" applyAlignment="1">
      <alignment vertical="center" wrapText="1"/>
    </xf>
    <xf numFmtId="0" fontId="8" fillId="0" borderId="1" xfId="0" applyFont="1" applyBorder="1" applyAlignment="1">
      <alignment horizontal="center" vertical="center" wrapText="1"/>
    </xf>
    <xf numFmtId="49" fontId="2" fillId="0" borderId="1" xfId="0" applyNumberFormat="1" applyFont="1" applyFill="1" applyBorder="1" applyAlignment="1">
      <alignment horizontal="center" vertical="center"/>
    </xf>
    <xf numFmtId="0" fontId="10" fillId="0" borderId="0" xfId="0" applyFont="1" applyAlignment="1">
      <alignment horizontal="left" vertical="top" wrapText="1" indent="1"/>
    </xf>
    <xf numFmtId="0" fontId="9" fillId="0" borderId="0" xfId="0" applyFont="1" applyAlignment="1">
      <alignment horizontal="left" vertical="top" wrapText="1" indent="1"/>
    </xf>
    <xf numFmtId="49" fontId="9" fillId="0" borderId="0" xfId="0" applyNumberFormat="1" applyFont="1" applyAlignment="1">
      <alignment horizontal="left" vertical="top" wrapText="1" indent="1"/>
    </xf>
    <xf numFmtId="0" fontId="9" fillId="0" borderId="0" xfId="0" applyFont="1" applyFill="1" applyAlignment="1">
      <alignment horizontal="left" vertical="top" wrapText="1" indent="1"/>
    </xf>
    <xf numFmtId="49" fontId="10" fillId="0" borderId="0" xfId="0" applyNumberFormat="1" applyFont="1" applyAlignment="1">
      <alignment horizontal="left" vertical="top" wrapText="1" indent="1"/>
    </xf>
    <xf numFmtId="49" fontId="10" fillId="0" borderId="0" xfId="0" applyNumberFormat="1" applyFont="1" applyFill="1" applyAlignment="1">
      <alignment horizontal="left" vertical="top" wrapText="1" indent="1"/>
    </xf>
    <xf numFmtId="49" fontId="9" fillId="0" borderId="0" xfId="0" applyNumberFormat="1" applyFont="1" applyFill="1" applyAlignment="1">
      <alignment horizontal="left" vertical="top" wrapText="1" indent="1"/>
    </xf>
    <xf numFmtId="49" fontId="9" fillId="0" borderId="0" xfId="0" applyNumberFormat="1" applyFont="1" applyFill="1" applyAlignment="1">
      <alignment horizontal="left" vertical="top" wrapText="1"/>
    </xf>
    <xf numFmtId="0" fontId="9" fillId="0" borderId="0" xfId="0" applyFont="1" applyFill="1" applyAlignment="1">
      <alignment horizontal="left" vertical="top" wrapText="1"/>
    </xf>
    <xf numFmtId="49" fontId="21" fillId="0" borderId="0" xfId="0" applyNumberFormat="1" applyFont="1" applyFill="1" applyAlignment="1">
      <alignment horizontal="left" vertical="top" wrapText="1"/>
    </xf>
    <xf numFmtId="49" fontId="11" fillId="0" borderId="0" xfId="0" applyNumberFormat="1" applyFont="1" applyFill="1" applyBorder="1" applyAlignment="1">
      <alignment horizontal="left" vertical="top" wrapText="1" indent="1"/>
    </xf>
    <xf numFmtId="0" fontId="6" fillId="0" borderId="0" xfId="0" applyFont="1" applyAlignment="1">
      <alignment horizontal="center" vertical="center" wrapText="1"/>
    </xf>
    <xf numFmtId="0" fontId="7" fillId="0" borderId="0" xfId="0" applyFont="1" applyBorder="1" applyAlignment="1">
      <alignment horizontal="center" vertical="center" wrapText="1"/>
    </xf>
    <xf numFmtId="0" fontId="4" fillId="0" borderId="26" xfId="1" applyFont="1" applyFill="1" applyBorder="1" applyAlignment="1">
      <alignment horizontal="right" vertical="center" wrapText="1"/>
    </xf>
    <xf numFmtId="0" fontId="16" fillId="0" borderId="0" xfId="0" applyFont="1" applyAlignment="1">
      <alignment horizontal="left" vertical="top" wrapText="1"/>
    </xf>
    <xf numFmtId="49" fontId="28" fillId="0" borderId="0" xfId="0" applyNumberFormat="1" applyFont="1" applyFill="1" applyAlignment="1">
      <alignment horizontal="left" vertical="top" wrapText="1" indent="1"/>
    </xf>
    <xf numFmtId="49" fontId="27" fillId="0" borderId="0" xfId="0" applyNumberFormat="1" applyFont="1" applyFill="1" applyAlignment="1">
      <alignment horizontal="left" vertical="top" wrapText="1" indent="1"/>
    </xf>
    <xf numFmtId="0" fontId="11" fillId="0" borderId="0" xfId="0" applyFont="1" applyFill="1" applyAlignment="1">
      <alignment horizontal="left" vertical="top" wrapText="1" indent="1"/>
    </xf>
    <xf numFmtId="0" fontId="10" fillId="0" borderId="0" xfId="0" applyFont="1" applyFill="1" applyAlignment="1">
      <alignment horizontal="left" vertical="top" wrapText="1" indent="1"/>
    </xf>
    <xf numFmtId="0" fontId="10" fillId="0" borderId="0" xfId="0" applyFont="1" applyFill="1" applyBorder="1" applyAlignment="1">
      <alignment horizontal="left" vertical="top" wrapText="1" indent="1"/>
    </xf>
    <xf numFmtId="49" fontId="9" fillId="0" borderId="0" xfId="0" quotePrefix="1" applyNumberFormat="1" applyFont="1" applyAlignment="1">
      <alignment horizontal="left" vertical="top" wrapText="1" indent="1"/>
    </xf>
    <xf numFmtId="49" fontId="21" fillId="0" borderId="0" xfId="0" applyNumberFormat="1" applyFont="1" applyAlignment="1">
      <alignment horizontal="left" vertical="top" wrapText="1" indent="1"/>
    </xf>
    <xf numFmtId="0" fontId="2" fillId="0" borderId="17" xfId="0" applyFont="1" applyBorder="1" applyAlignment="1">
      <alignment horizontal="center" vertical="center"/>
    </xf>
    <xf numFmtId="0" fontId="2" fillId="0" borderId="11" xfId="0" applyFont="1" applyBorder="1" applyAlignment="1">
      <alignment horizontal="center" vertical="center"/>
    </xf>
    <xf numFmtId="0" fontId="2" fillId="0" borderId="11" xfId="0" applyFont="1" applyFill="1" applyBorder="1" applyAlignment="1">
      <alignment horizontal="left" vertical="center" wrapText="1"/>
    </xf>
    <xf numFmtId="0" fontId="2" fillId="0" borderId="23" xfId="0" applyFont="1" applyFill="1" applyBorder="1" applyAlignment="1">
      <alignment vertical="center" wrapText="1"/>
    </xf>
    <xf numFmtId="0" fontId="2" fillId="0" borderId="5" xfId="0" applyFont="1" applyFill="1" applyBorder="1" applyAlignment="1">
      <alignment vertical="center" wrapText="1"/>
    </xf>
    <xf numFmtId="0" fontId="3" fillId="0" borderId="2" xfId="0" applyFont="1" applyFill="1" applyBorder="1" applyAlignment="1">
      <alignment vertical="center" wrapText="1"/>
    </xf>
    <xf numFmtId="0" fontId="2" fillId="0" borderId="2" xfId="0" applyFont="1" applyFill="1" applyBorder="1" applyAlignment="1">
      <alignment vertical="center" wrapText="1"/>
    </xf>
    <xf numFmtId="4" fontId="2" fillId="0" borderId="11" xfId="0" applyNumberFormat="1" applyFont="1" applyBorder="1"/>
    <xf numFmtId="49" fontId="11" fillId="0" borderId="0" xfId="0" applyNumberFormat="1" applyFont="1" applyFill="1" applyAlignment="1">
      <alignment horizontal="left" vertical="top" wrapText="1"/>
    </xf>
    <xf numFmtId="49" fontId="21" fillId="0" borderId="0" xfId="0" quotePrefix="1" applyNumberFormat="1" applyFont="1" applyAlignment="1">
      <alignment horizontal="left" vertical="top" wrapText="1" indent="1"/>
    </xf>
  </cellXfs>
  <cellStyles count="6">
    <cellStyle name="Обычный" xfId="0" builtinId="0"/>
    <cellStyle name="Обычный 2" xfId="1"/>
    <cellStyle name="Обычный 2 3" xfId="5"/>
    <cellStyle name="Обычный 22 2" xfId="2"/>
    <cellStyle name="Финансовый" xfId="3" builtinId="3"/>
    <cellStyle name="Финансовый 2" xfId="4"/>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122</xdr:row>
      <xdr:rowOff>0</xdr:rowOff>
    </xdr:from>
    <xdr:to>
      <xdr:col>2</xdr:col>
      <xdr:colOff>5220608</xdr:colOff>
      <xdr:row>132</xdr:row>
      <xdr:rowOff>207279</xdr:rowOff>
    </xdr:to>
    <xdr:sp macro="" textlink="">
      <xdr:nvSpPr>
        <xdr:cNvPr id="3" name="TextBox 2"/>
        <xdr:cNvSpPr txBox="1">
          <a:spLocks noChangeArrowheads="1"/>
        </xdr:cNvSpPr>
      </xdr:nvSpPr>
      <xdr:spPr bwMode="auto">
        <a:xfrm>
          <a:off x="511969" y="36492656"/>
          <a:ext cx="6268358" cy="2290873"/>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W142"/>
  <sheetViews>
    <sheetView tabSelected="1" showWhiteSpace="0" view="pageBreakPreview" zoomScale="70" zoomScaleNormal="80" zoomScaleSheetLayoutView="70" zoomScalePageLayoutView="80" workbookViewId="0">
      <selection activeCell="B109" sqref="B109:I109"/>
    </sheetView>
  </sheetViews>
  <sheetFormatPr defaultColWidth="10.42578125" defaultRowHeight="15.75" outlineLevelRow="1" x14ac:dyDescent="0.25"/>
  <cols>
    <col min="1" max="1" width="7.7109375" style="15" customWidth="1"/>
    <col min="2" max="2" width="15.7109375" style="15" customWidth="1"/>
    <col min="3" max="3" width="110.7109375" style="15" customWidth="1"/>
    <col min="4" max="4" width="28.28515625" style="15" bestFit="1" customWidth="1"/>
    <col min="5" max="5" width="10.7109375" style="15" customWidth="1"/>
    <col min="6" max="6" width="10.7109375" style="37" customWidth="1"/>
    <col min="7" max="8" width="20.7109375" style="15" customWidth="1"/>
    <col min="9" max="9" width="30.7109375" style="15" customWidth="1"/>
    <col min="10" max="10" width="8.85546875" style="15" customWidth="1"/>
    <col min="11" max="11" width="10.42578125" style="15" bestFit="1" customWidth="1"/>
    <col min="12" max="254" width="8.85546875" style="15" customWidth="1"/>
    <col min="255" max="16384" width="10.42578125" style="15"/>
  </cols>
  <sheetData>
    <row r="1" spans="1:153" s="1" customFormat="1" ht="15" customHeight="1" x14ac:dyDescent="0.25">
      <c r="A1" s="121"/>
      <c r="B1" s="121"/>
      <c r="C1" s="121"/>
      <c r="D1"/>
      <c r="E1"/>
      <c r="F1"/>
      <c r="G1"/>
    </row>
    <row r="2" spans="1:153" s="1" customFormat="1" ht="15" customHeight="1" x14ac:dyDescent="0.25">
      <c r="A2" s="122" t="s">
        <v>108</v>
      </c>
      <c r="B2" s="123"/>
      <c r="C2" s="124"/>
      <c r="D2"/>
      <c r="E2"/>
      <c r="F2"/>
      <c r="G2"/>
    </row>
    <row r="3" spans="1:153" s="1" customFormat="1" ht="15" customHeight="1" x14ac:dyDescent="0.25">
      <c r="A3" s="122"/>
      <c r="B3" s="122"/>
      <c r="C3" s="125"/>
      <c r="D3"/>
      <c r="E3"/>
      <c r="F3"/>
      <c r="G3"/>
    </row>
    <row r="4" spans="1:153" s="1" customFormat="1" ht="15" customHeight="1" x14ac:dyDescent="0.25">
      <c r="A4" s="126" t="s">
        <v>109</v>
      </c>
      <c r="B4" s="122"/>
      <c r="C4" s="125"/>
      <c r="D4"/>
      <c r="E4"/>
      <c r="F4"/>
      <c r="G4"/>
    </row>
    <row r="5" spans="1:153" s="1" customFormat="1" ht="15" customHeight="1" x14ac:dyDescent="0.25">
      <c r="A5" s="122"/>
      <c r="B5" s="122"/>
      <c r="C5" s="125"/>
      <c r="D5"/>
      <c r="E5"/>
      <c r="F5"/>
      <c r="G5"/>
    </row>
    <row r="6" spans="1:153" s="1" customFormat="1" ht="15" customHeight="1" x14ac:dyDescent="0.2">
      <c r="A6" s="126" t="s">
        <v>112</v>
      </c>
      <c r="B6" s="125"/>
      <c r="C6" s="127"/>
      <c r="D6" s="2"/>
      <c r="E6" s="3"/>
      <c r="F6" s="4"/>
      <c r="J6" s="5"/>
      <c r="K6" s="5"/>
      <c r="L6" s="5"/>
      <c r="M6" s="5"/>
    </row>
    <row r="7" spans="1:153" s="1" customFormat="1" ht="15" customHeight="1" x14ac:dyDescent="0.25">
      <c r="A7" s="2"/>
      <c r="B7" s="2"/>
      <c r="C7" s="2"/>
      <c r="D7" s="2"/>
      <c r="E7" s="2"/>
      <c r="F7" s="6"/>
      <c r="G7" s="2"/>
      <c r="H7" s="2"/>
      <c r="I7" s="2"/>
    </row>
    <row r="8" spans="1:153" s="1" customFormat="1" ht="32.25" customHeight="1" x14ac:dyDescent="0.25">
      <c r="A8" s="195" t="s">
        <v>0</v>
      </c>
      <c r="B8" s="195"/>
      <c r="C8" s="195"/>
      <c r="D8" s="195"/>
      <c r="E8" s="195"/>
      <c r="F8" s="195"/>
      <c r="G8" s="195"/>
      <c r="H8" s="195"/>
      <c r="I8" s="195"/>
    </row>
    <row r="9" spans="1:153" s="1" customFormat="1" ht="21.75" x14ac:dyDescent="0.25">
      <c r="A9" s="195" t="s">
        <v>65</v>
      </c>
      <c r="B9" s="195"/>
      <c r="C9" s="195"/>
      <c r="D9" s="195"/>
      <c r="E9" s="195"/>
      <c r="F9" s="195"/>
      <c r="G9" s="195"/>
      <c r="H9" s="195"/>
      <c r="I9" s="195"/>
    </row>
    <row r="10" spans="1:153" s="1" customFormat="1" ht="47.25" customHeight="1" x14ac:dyDescent="0.25">
      <c r="A10" s="196" t="s">
        <v>113</v>
      </c>
      <c r="B10" s="196"/>
      <c r="C10" s="196"/>
      <c r="D10" s="196"/>
      <c r="E10" s="196"/>
      <c r="F10" s="196"/>
      <c r="G10" s="196"/>
      <c r="H10" s="196"/>
      <c r="I10" s="196"/>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row>
    <row r="11" spans="1:153" s="1" customFormat="1" ht="18" customHeight="1" x14ac:dyDescent="0.25">
      <c r="A11" s="8"/>
      <c r="B11" s="8"/>
      <c r="C11" s="8"/>
      <c r="D11" s="42"/>
      <c r="E11" s="8"/>
      <c r="F11" s="9"/>
      <c r="G11" s="8"/>
      <c r="H11" s="8"/>
      <c r="I11" s="8"/>
      <c r="J11" s="10"/>
      <c r="K11" s="10"/>
      <c r="L11" s="10"/>
    </row>
    <row r="12" spans="1:153" s="1" customFormat="1" ht="18" customHeight="1" x14ac:dyDescent="0.25">
      <c r="A12" s="11"/>
      <c r="B12" s="12" t="s">
        <v>1</v>
      </c>
      <c r="D12" s="42"/>
      <c r="E12" s="8"/>
      <c r="F12" s="9"/>
      <c r="G12" s="8"/>
      <c r="H12" s="13"/>
      <c r="I12" s="49"/>
      <c r="J12" s="14"/>
      <c r="K12" s="14"/>
      <c r="L12" s="14"/>
      <c r="M12" s="14"/>
      <c r="N12" s="14"/>
    </row>
    <row r="13" spans="1:153" s="70" customFormat="1" ht="75" customHeight="1" thickBot="1" x14ac:dyDescent="0.3">
      <c r="A13" s="81"/>
      <c r="B13" s="12"/>
      <c r="D13" s="71"/>
      <c r="E13" s="197" t="s">
        <v>149</v>
      </c>
      <c r="F13" s="197"/>
      <c r="G13" s="197"/>
      <c r="H13" s="197"/>
      <c r="I13" s="197"/>
      <c r="J13" s="72"/>
      <c r="K13" s="72"/>
      <c r="L13" s="72"/>
      <c r="M13" s="72"/>
      <c r="N13" s="72"/>
    </row>
    <row r="14" spans="1:153" ht="49.9" customHeight="1" x14ac:dyDescent="0.25">
      <c r="A14" s="104" t="s">
        <v>2</v>
      </c>
      <c r="B14" s="91" t="s">
        <v>3</v>
      </c>
      <c r="C14" s="91" t="s">
        <v>4</v>
      </c>
      <c r="D14" s="163" t="s">
        <v>5</v>
      </c>
      <c r="E14" s="165" t="s">
        <v>6</v>
      </c>
      <c r="F14" s="87" t="s">
        <v>7</v>
      </c>
      <c r="G14" s="97" t="s">
        <v>8</v>
      </c>
      <c r="H14" s="87" t="s">
        <v>9</v>
      </c>
      <c r="I14" s="91" t="s">
        <v>10</v>
      </c>
      <c r="L14" s="16"/>
      <c r="M14" s="16"/>
      <c r="N14" s="16"/>
      <c r="O14" s="16"/>
      <c r="P14" s="16"/>
    </row>
    <row r="15" spans="1:153" s="56" customFormat="1" ht="15.6" customHeight="1" thickBot="1" x14ac:dyDescent="0.25">
      <c r="A15" s="105">
        <v>1</v>
      </c>
      <c r="B15" s="94">
        <v>2</v>
      </c>
      <c r="C15" s="94">
        <v>3</v>
      </c>
      <c r="D15" s="164">
        <v>4</v>
      </c>
      <c r="E15" s="166">
        <v>5</v>
      </c>
      <c r="F15" s="95">
        <v>6</v>
      </c>
      <c r="G15" s="98">
        <v>7</v>
      </c>
      <c r="H15" s="95">
        <v>8</v>
      </c>
      <c r="I15" s="94">
        <v>9</v>
      </c>
      <c r="L15" s="69"/>
      <c r="M15" s="69"/>
      <c r="N15" s="69"/>
      <c r="O15" s="69"/>
      <c r="P15" s="69"/>
    </row>
    <row r="16" spans="1:153" ht="22.5" customHeight="1" x14ac:dyDescent="0.25">
      <c r="A16" s="106">
        <v>1</v>
      </c>
      <c r="B16" s="147"/>
      <c r="C16" s="152" t="s">
        <v>114</v>
      </c>
      <c r="D16" s="147"/>
      <c r="E16" s="90"/>
      <c r="F16" s="96">
        <f>SUM(F18:F21)</f>
        <v>8</v>
      </c>
      <c r="G16" s="67"/>
      <c r="H16" s="68">
        <f>H17+H22</f>
        <v>0</v>
      </c>
      <c r="I16" s="112"/>
      <c r="L16" s="17"/>
      <c r="M16" s="17"/>
      <c r="N16" s="17"/>
      <c r="O16" s="17"/>
      <c r="P16" s="17"/>
    </row>
    <row r="17" spans="1:10" ht="31.5" outlineLevel="1" x14ac:dyDescent="0.25">
      <c r="A17" s="107" t="s">
        <v>11</v>
      </c>
      <c r="B17" s="113" t="s">
        <v>12</v>
      </c>
      <c r="C17" s="153" t="s">
        <v>13</v>
      </c>
      <c r="D17" s="159"/>
      <c r="E17" s="156"/>
      <c r="F17" s="130"/>
      <c r="G17" s="99"/>
      <c r="H17" s="18">
        <f>SUM(H18:H21)</f>
        <v>0</v>
      </c>
      <c r="I17" s="174"/>
    </row>
    <row r="18" spans="1:10" ht="99.95" customHeight="1" outlineLevel="1" x14ac:dyDescent="0.25">
      <c r="A18" s="108" t="s">
        <v>37</v>
      </c>
      <c r="B18" s="114"/>
      <c r="C18" s="131" t="s">
        <v>115</v>
      </c>
      <c r="D18" s="175" t="s">
        <v>155</v>
      </c>
      <c r="E18" s="157" t="s">
        <v>54</v>
      </c>
      <c r="F18" s="19">
        <v>3</v>
      </c>
      <c r="G18" s="48"/>
      <c r="H18" s="20">
        <f t="shared" ref="H18" si="0">F18*G18</f>
        <v>0</v>
      </c>
      <c r="I18" s="19" t="s">
        <v>151</v>
      </c>
      <c r="J18" s="50"/>
    </row>
    <row r="19" spans="1:10" ht="99.95" customHeight="1" outlineLevel="1" x14ac:dyDescent="0.25">
      <c r="A19" s="108" t="s">
        <v>67</v>
      </c>
      <c r="B19" s="114"/>
      <c r="C19" s="131" t="s">
        <v>117</v>
      </c>
      <c r="D19" s="160" t="s">
        <v>116</v>
      </c>
      <c r="E19" s="157" t="s">
        <v>54</v>
      </c>
      <c r="F19" s="19">
        <v>3</v>
      </c>
      <c r="G19" s="48"/>
      <c r="H19" s="20">
        <f t="shared" ref="H19" si="1">F19*G19</f>
        <v>0</v>
      </c>
      <c r="I19" s="19" t="s">
        <v>154</v>
      </c>
      <c r="J19" s="50"/>
    </row>
    <row r="20" spans="1:10" ht="99.95" customHeight="1" outlineLevel="1" x14ac:dyDescent="0.25">
      <c r="A20" s="108" t="s">
        <v>130</v>
      </c>
      <c r="B20" s="114"/>
      <c r="C20" s="131" t="s">
        <v>118</v>
      </c>
      <c r="D20" s="160" t="s">
        <v>116</v>
      </c>
      <c r="E20" s="157" t="s">
        <v>54</v>
      </c>
      <c r="F20" s="19">
        <v>1</v>
      </c>
      <c r="G20" s="48"/>
      <c r="H20" s="20">
        <f t="shared" ref="H20:H21" si="2">F20*G20</f>
        <v>0</v>
      </c>
      <c r="I20" s="19" t="s">
        <v>153</v>
      </c>
      <c r="J20" s="50"/>
    </row>
    <row r="21" spans="1:10" ht="126" outlineLevel="1" x14ac:dyDescent="0.25">
      <c r="A21" s="108" t="s">
        <v>131</v>
      </c>
      <c r="B21" s="114"/>
      <c r="C21" s="131" t="s">
        <v>119</v>
      </c>
      <c r="D21" s="160" t="s">
        <v>116</v>
      </c>
      <c r="E21" s="157" t="s">
        <v>54</v>
      </c>
      <c r="F21" s="19">
        <v>1</v>
      </c>
      <c r="G21" s="48"/>
      <c r="H21" s="20">
        <f t="shared" si="2"/>
        <v>0</v>
      </c>
      <c r="I21" s="19" t="s">
        <v>152</v>
      </c>
      <c r="J21" s="50"/>
    </row>
    <row r="22" spans="1:10" ht="27.75" customHeight="1" outlineLevel="1" x14ac:dyDescent="0.25">
      <c r="A22" s="145" t="s">
        <v>14</v>
      </c>
      <c r="B22" s="148" t="s">
        <v>15</v>
      </c>
      <c r="C22" s="154" t="s">
        <v>16</v>
      </c>
      <c r="D22" s="161"/>
      <c r="E22" s="158"/>
      <c r="F22" s="136"/>
      <c r="G22" s="99"/>
      <c r="H22" s="18">
        <f>SUM(H23:H32)</f>
        <v>0</v>
      </c>
      <c r="I22" s="175"/>
    </row>
    <row r="23" spans="1:10" ht="27.75" customHeight="1" outlineLevel="1" x14ac:dyDescent="0.25">
      <c r="A23" s="146" t="s">
        <v>38</v>
      </c>
      <c r="B23" s="149"/>
      <c r="C23" s="155" t="s">
        <v>120</v>
      </c>
      <c r="D23" s="162"/>
      <c r="E23" s="157" t="s">
        <v>54</v>
      </c>
      <c r="F23" s="21">
        <f>F18</f>
        <v>3</v>
      </c>
      <c r="G23" s="46"/>
      <c r="H23" s="20">
        <f t="shared" ref="H23:H24" si="3">F23*G23</f>
        <v>0</v>
      </c>
      <c r="I23" s="176"/>
    </row>
    <row r="24" spans="1:10" ht="27.75" customHeight="1" outlineLevel="1" x14ac:dyDescent="0.25">
      <c r="A24" s="146" t="s">
        <v>111</v>
      </c>
      <c r="B24" s="149"/>
      <c r="C24" s="155" t="s">
        <v>121</v>
      </c>
      <c r="D24" s="162"/>
      <c r="E24" s="157" t="s">
        <v>54</v>
      </c>
      <c r="F24" s="21">
        <f>F19</f>
        <v>3</v>
      </c>
      <c r="G24" s="46"/>
      <c r="H24" s="20">
        <f t="shared" si="3"/>
        <v>0</v>
      </c>
      <c r="I24" s="176"/>
    </row>
    <row r="25" spans="1:10" ht="21" customHeight="1" outlineLevel="1" x14ac:dyDescent="0.25">
      <c r="A25" s="146" t="s">
        <v>39</v>
      </c>
      <c r="B25" s="149"/>
      <c r="C25" s="155" t="s">
        <v>122</v>
      </c>
      <c r="D25" s="162"/>
      <c r="E25" s="157" t="s">
        <v>54</v>
      </c>
      <c r="F25" s="21">
        <f>F20+F21</f>
        <v>2</v>
      </c>
      <c r="G25" s="46"/>
      <c r="H25" s="20">
        <f>F25*G25</f>
        <v>0</v>
      </c>
      <c r="I25" s="176"/>
    </row>
    <row r="26" spans="1:10" ht="21" customHeight="1" outlineLevel="1" x14ac:dyDescent="0.25">
      <c r="A26" s="146" t="s">
        <v>40</v>
      </c>
      <c r="B26" s="149"/>
      <c r="C26" s="155" t="s">
        <v>17</v>
      </c>
      <c r="D26" s="162"/>
      <c r="E26" s="157" t="s">
        <v>18</v>
      </c>
      <c r="F26" s="21">
        <f>3*16+3*15+5+5</f>
        <v>103</v>
      </c>
      <c r="G26" s="46"/>
      <c r="H26" s="20">
        <f t="shared" ref="H26:H31" si="4">F26*G26</f>
        <v>0</v>
      </c>
      <c r="I26" s="177"/>
    </row>
    <row r="27" spans="1:10" ht="21" customHeight="1" outlineLevel="1" x14ac:dyDescent="0.25">
      <c r="A27" s="146" t="s">
        <v>52</v>
      </c>
      <c r="B27" s="150"/>
      <c r="C27" s="155" t="s">
        <v>19</v>
      </c>
      <c r="D27" s="162"/>
      <c r="E27" s="157" t="s">
        <v>54</v>
      </c>
      <c r="F27" s="21">
        <v>8</v>
      </c>
      <c r="G27" s="46"/>
      <c r="H27" s="20">
        <f t="shared" si="4"/>
        <v>0</v>
      </c>
      <c r="I27" s="177"/>
    </row>
    <row r="28" spans="1:10" ht="56.25" customHeight="1" outlineLevel="1" x14ac:dyDescent="0.25">
      <c r="A28" s="146" t="s">
        <v>53</v>
      </c>
      <c r="B28" s="149"/>
      <c r="C28" s="155" t="s">
        <v>20</v>
      </c>
      <c r="D28" s="162"/>
      <c r="E28" s="157" t="s">
        <v>54</v>
      </c>
      <c r="F28" s="21">
        <f>8</f>
        <v>8</v>
      </c>
      <c r="G28" s="46"/>
      <c r="H28" s="20">
        <f t="shared" si="4"/>
        <v>0</v>
      </c>
      <c r="I28" s="177"/>
    </row>
    <row r="29" spans="1:10" ht="21" customHeight="1" outlineLevel="1" x14ac:dyDescent="0.25">
      <c r="A29" s="146" t="s">
        <v>41</v>
      </c>
      <c r="B29" s="150"/>
      <c r="C29" s="155" t="s">
        <v>21</v>
      </c>
      <c r="D29" s="162"/>
      <c r="E29" s="157" t="s">
        <v>54</v>
      </c>
      <c r="F29" s="21">
        <f>8</f>
        <v>8</v>
      </c>
      <c r="G29" s="46"/>
      <c r="H29" s="20">
        <f t="shared" si="4"/>
        <v>0</v>
      </c>
      <c r="I29" s="177"/>
    </row>
    <row r="30" spans="1:10" ht="31.5" outlineLevel="1" x14ac:dyDescent="0.25">
      <c r="A30" s="146" t="s">
        <v>123</v>
      </c>
      <c r="B30" s="150"/>
      <c r="C30" s="155" t="s">
        <v>42</v>
      </c>
      <c r="D30" s="162"/>
      <c r="E30" s="157" t="s">
        <v>50</v>
      </c>
      <c r="F30" s="21">
        <f>3*16+3*15+6+6-F31</f>
        <v>95</v>
      </c>
      <c r="G30" s="46"/>
      <c r="H30" s="20">
        <f t="shared" si="4"/>
        <v>0</v>
      </c>
      <c r="I30" s="178" t="s">
        <v>127</v>
      </c>
    </row>
    <row r="31" spans="1:10" ht="65.25" customHeight="1" outlineLevel="1" x14ac:dyDescent="0.25">
      <c r="A31" s="146" t="s">
        <v>124</v>
      </c>
      <c r="B31" s="151"/>
      <c r="C31" s="155" t="s">
        <v>125</v>
      </c>
      <c r="D31" s="162"/>
      <c r="E31" s="157" t="s">
        <v>50</v>
      </c>
      <c r="F31" s="21">
        <v>10</v>
      </c>
      <c r="G31" s="46"/>
      <c r="H31" s="20">
        <f t="shared" si="4"/>
        <v>0</v>
      </c>
      <c r="I31" s="178" t="s">
        <v>128</v>
      </c>
    </row>
    <row r="32" spans="1:10" ht="65.25" customHeight="1" outlineLevel="1" x14ac:dyDescent="0.25">
      <c r="A32" s="146" t="s">
        <v>126</v>
      </c>
      <c r="B32" s="150"/>
      <c r="C32" s="155" t="s">
        <v>22</v>
      </c>
      <c r="D32" s="162"/>
      <c r="E32" s="157" t="s">
        <v>54</v>
      </c>
      <c r="F32" s="21">
        <f>F30</f>
        <v>95</v>
      </c>
      <c r="G32" s="141"/>
      <c r="H32" s="20">
        <f>F32*G32</f>
        <v>0</v>
      </c>
      <c r="I32" s="178" t="s">
        <v>36</v>
      </c>
    </row>
    <row r="33" spans="1:16" ht="22.5" customHeight="1" x14ac:dyDescent="0.25">
      <c r="A33" s="106">
        <v>2</v>
      </c>
      <c r="B33" s="112"/>
      <c r="C33" s="152" t="s">
        <v>129</v>
      </c>
      <c r="D33" s="112"/>
      <c r="E33" s="90"/>
      <c r="F33" s="96">
        <f>F35+F36</f>
        <v>10</v>
      </c>
      <c r="G33" s="67"/>
      <c r="H33" s="68">
        <f>H34+H37</f>
        <v>0</v>
      </c>
      <c r="I33" s="112"/>
      <c r="L33" s="17"/>
      <c r="M33" s="17"/>
      <c r="N33" s="17"/>
      <c r="O33" s="17"/>
      <c r="P33" s="17"/>
    </row>
    <row r="34" spans="1:16" ht="31.5" outlineLevel="1" x14ac:dyDescent="0.25">
      <c r="A34" s="133" t="s">
        <v>132</v>
      </c>
      <c r="B34" s="182" t="s">
        <v>12</v>
      </c>
      <c r="C34" s="129" t="s">
        <v>13</v>
      </c>
      <c r="D34" s="130"/>
      <c r="E34" s="130"/>
      <c r="F34" s="130"/>
      <c r="G34" s="99"/>
      <c r="H34" s="18">
        <f>SUM(H35:H36)</f>
        <v>0</v>
      </c>
      <c r="I34" s="174"/>
    </row>
    <row r="35" spans="1:16" ht="99.95" customHeight="1" outlineLevel="1" x14ac:dyDescent="0.25">
      <c r="A35" s="183" t="s">
        <v>133</v>
      </c>
      <c r="B35" s="183"/>
      <c r="C35" s="131" t="s">
        <v>142</v>
      </c>
      <c r="D35" s="132" t="s">
        <v>116</v>
      </c>
      <c r="E35" s="19" t="s">
        <v>54</v>
      </c>
      <c r="F35" s="19">
        <v>5</v>
      </c>
      <c r="G35" s="48"/>
      <c r="H35" s="20">
        <f t="shared" ref="H35" si="5">F35*G35</f>
        <v>0</v>
      </c>
      <c r="I35" s="19" t="s">
        <v>151</v>
      </c>
      <c r="J35" s="50"/>
    </row>
    <row r="36" spans="1:16" ht="99.95" customHeight="1" outlineLevel="1" x14ac:dyDescent="0.25">
      <c r="A36" s="183" t="s">
        <v>143</v>
      </c>
      <c r="B36" s="183"/>
      <c r="C36" s="131" t="s">
        <v>144</v>
      </c>
      <c r="D36" s="132" t="s">
        <v>116</v>
      </c>
      <c r="E36" s="19" t="s">
        <v>54</v>
      </c>
      <c r="F36" s="19">
        <v>5</v>
      </c>
      <c r="G36" s="48"/>
      <c r="H36" s="20">
        <f t="shared" ref="H36" si="6">F36*G36</f>
        <v>0</v>
      </c>
      <c r="I36" s="19" t="s">
        <v>150</v>
      </c>
      <c r="J36" s="50"/>
    </row>
    <row r="37" spans="1:16" ht="27.75" customHeight="1" outlineLevel="1" x14ac:dyDescent="0.25">
      <c r="A37" s="133" t="s">
        <v>134</v>
      </c>
      <c r="B37" s="134" t="s">
        <v>15</v>
      </c>
      <c r="C37" s="135" t="s">
        <v>16</v>
      </c>
      <c r="D37" s="136"/>
      <c r="E37" s="136"/>
      <c r="F37" s="136"/>
      <c r="G37" s="99"/>
      <c r="H37" s="18">
        <f>SUM(H38:H46)</f>
        <v>0</v>
      </c>
      <c r="I37" s="135"/>
    </row>
    <row r="38" spans="1:16" ht="27.75" customHeight="1" outlineLevel="1" x14ac:dyDescent="0.25">
      <c r="A38" s="137" t="s">
        <v>135</v>
      </c>
      <c r="B38" s="138"/>
      <c r="C38" s="139" t="s">
        <v>120</v>
      </c>
      <c r="D38" s="19"/>
      <c r="E38" s="19" t="s">
        <v>54</v>
      </c>
      <c r="F38" s="21">
        <f>F35</f>
        <v>5</v>
      </c>
      <c r="G38" s="46"/>
      <c r="H38" s="20">
        <f>F38*G38</f>
        <v>0</v>
      </c>
      <c r="I38" s="142"/>
    </row>
    <row r="39" spans="1:16" ht="27.75" customHeight="1" outlineLevel="1" x14ac:dyDescent="0.25">
      <c r="A39" s="137" t="s">
        <v>136</v>
      </c>
      <c r="B39" s="138"/>
      <c r="C39" s="139" t="s">
        <v>121</v>
      </c>
      <c r="D39" s="19"/>
      <c r="E39" s="19" t="s">
        <v>54</v>
      </c>
      <c r="F39" s="21">
        <f>F36</f>
        <v>5</v>
      </c>
      <c r="G39" s="46"/>
      <c r="H39" s="20">
        <f t="shared" ref="H39:H46" si="7">F39*G39</f>
        <v>0</v>
      </c>
      <c r="I39" s="142"/>
    </row>
    <row r="40" spans="1:16" ht="21" customHeight="1" outlineLevel="1" x14ac:dyDescent="0.25">
      <c r="A40" s="137" t="s">
        <v>137</v>
      </c>
      <c r="B40" s="138"/>
      <c r="C40" s="139" t="s">
        <v>17</v>
      </c>
      <c r="D40" s="19"/>
      <c r="E40" s="19" t="s">
        <v>18</v>
      </c>
      <c r="F40" s="21">
        <f>16*5+5*15</f>
        <v>155</v>
      </c>
      <c r="G40" s="46"/>
      <c r="H40" s="20">
        <f t="shared" si="7"/>
        <v>0</v>
      </c>
      <c r="I40" s="143"/>
    </row>
    <row r="41" spans="1:16" outlineLevel="1" x14ac:dyDescent="0.25">
      <c r="A41" s="137" t="s">
        <v>138</v>
      </c>
      <c r="B41" s="140"/>
      <c r="C41" s="139" t="s">
        <v>19</v>
      </c>
      <c r="D41" s="19"/>
      <c r="E41" s="19" t="s">
        <v>54</v>
      </c>
      <c r="F41" s="21">
        <f>10</f>
        <v>10</v>
      </c>
      <c r="G41" s="46"/>
      <c r="H41" s="20">
        <f t="shared" si="7"/>
        <v>0</v>
      </c>
      <c r="I41" s="143"/>
    </row>
    <row r="42" spans="1:16" ht="31.5" outlineLevel="1" x14ac:dyDescent="0.25">
      <c r="A42" s="137" t="s">
        <v>139</v>
      </c>
      <c r="B42" s="138"/>
      <c r="C42" s="139" t="s">
        <v>20</v>
      </c>
      <c r="D42" s="19"/>
      <c r="E42" s="19" t="s">
        <v>54</v>
      </c>
      <c r="F42" s="21">
        <f>F41</f>
        <v>10</v>
      </c>
      <c r="G42" s="46"/>
      <c r="H42" s="20">
        <f t="shared" si="7"/>
        <v>0</v>
      </c>
      <c r="I42" s="143"/>
    </row>
    <row r="43" spans="1:16" outlineLevel="1" x14ac:dyDescent="0.25">
      <c r="A43" s="137" t="s">
        <v>140</v>
      </c>
      <c r="B43" s="140"/>
      <c r="C43" s="139" t="s">
        <v>21</v>
      </c>
      <c r="D43" s="19"/>
      <c r="E43" s="19" t="s">
        <v>54</v>
      </c>
      <c r="F43" s="21">
        <f>F42</f>
        <v>10</v>
      </c>
      <c r="G43" s="46"/>
      <c r="H43" s="20">
        <f t="shared" si="7"/>
        <v>0</v>
      </c>
      <c r="I43" s="143"/>
    </row>
    <row r="44" spans="1:16" ht="31.5" outlineLevel="1" x14ac:dyDescent="0.25">
      <c r="A44" s="137" t="s">
        <v>141</v>
      </c>
      <c r="B44" s="140"/>
      <c r="C44" s="139" t="s">
        <v>42</v>
      </c>
      <c r="D44" s="19"/>
      <c r="E44" s="19" t="s">
        <v>50</v>
      </c>
      <c r="F44" s="21">
        <f>5*16+5*15-F45</f>
        <v>145</v>
      </c>
      <c r="G44" s="46"/>
      <c r="H44" s="20">
        <f t="shared" si="7"/>
        <v>0</v>
      </c>
      <c r="I44" s="144" t="s">
        <v>127</v>
      </c>
    </row>
    <row r="45" spans="1:16" ht="47.25" outlineLevel="1" x14ac:dyDescent="0.25">
      <c r="A45" s="137" t="s">
        <v>145</v>
      </c>
      <c r="B45" s="140"/>
      <c r="C45" s="139" t="s">
        <v>146</v>
      </c>
      <c r="D45" s="19"/>
      <c r="E45" s="19" t="str">
        <f>E44</f>
        <v>комплект</v>
      </c>
      <c r="F45" s="21">
        <v>10</v>
      </c>
      <c r="G45" s="46"/>
      <c r="H45" s="20">
        <f t="shared" si="7"/>
        <v>0</v>
      </c>
      <c r="I45" s="144" t="s">
        <v>128</v>
      </c>
    </row>
    <row r="46" spans="1:16" ht="79.5" outlineLevel="1" thickBot="1" x14ac:dyDescent="0.3">
      <c r="A46" s="137" t="s">
        <v>147</v>
      </c>
      <c r="B46" s="140"/>
      <c r="C46" s="139" t="s">
        <v>22</v>
      </c>
      <c r="D46" s="19"/>
      <c r="E46" s="19" t="s">
        <v>54</v>
      </c>
      <c r="F46" s="21">
        <f>F44</f>
        <v>145</v>
      </c>
      <c r="G46" s="46"/>
      <c r="H46" s="20">
        <f t="shared" si="7"/>
        <v>0</v>
      </c>
      <c r="I46" s="144" t="s">
        <v>36</v>
      </c>
    </row>
    <row r="47" spans="1:16" ht="38.450000000000003" customHeight="1" thickBot="1" x14ac:dyDescent="0.3">
      <c r="A47" s="109"/>
      <c r="B47" s="115"/>
      <c r="C47" s="102" t="s">
        <v>23</v>
      </c>
      <c r="D47" s="167"/>
      <c r="E47" s="170"/>
      <c r="F47" s="171">
        <f>F16+F33</f>
        <v>18</v>
      </c>
      <c r="G47" s="103"/>
      <c r="H47" s="73">
        <f>H16+H33</f>
        <v>0</v>
      </c>
      <c r="I47" s="179"/>
    </row>
    <row r="48" spans="1:16" ht="18.75" customHeight="1" x14ac:dyDescent="0.25">
      <c r="A48" s="206"/>
      <c r="B48" s="207"/>
      <c r="C48" s="208"/>
      <c r="D48" s="209"/>
      <c r="E48" s="210"/>
      <c r="F48" s="211"/>
      <c r="G48" s="210"/>
      <c r="H48" s="212"/>
      <c r="I48" s="213"/>
    </row>
    <row r="49" spans="1:14" ht="20.25" customHeight="1" x14ac:dyDescent="0.25">
      <c r="A49" s="110"/>
      <c r="B49" s="116"/>
      <c r="C49" s="92" t="s">
        <v>24</v>
      </c>
      <c r="D49" s="168"/>
      <c r="E49" s="100"/>
      <c r="F49" s="172"/>
      <c r="G49" s="100"/>
      <c r="H49" s="88"/>
      <c r="I49" s="180"/>
    </row>
    <row r="50" spans="1:14" ht="20.25" customHeight="1" x14ac:dyDescent="0.25">
      <c r="A50" s="110"/>
      <c r="B50" s="116"/>
      <c r="C50" s="92" t="s">
        <v>25</v>
      </c>
      <c r="D50" s="168"/>
      <c r="E50" s="100"/>
      <c r="F50" s="172"/>
      <c r="G50" s="100"/>
      <c r="H50" s="88"/>
      <c r="I50" s="180"/>
    </row>
    <row r="51" spans="1:14" ht="20.25" customHeight="1" thickBot="1" x14ac:dyDescent="0.3">
      <c r="A51" s="111"/>
      <c r="B51" s="117"/>
      <c r="C51" s="93" t="s">
        <v>26</v>
      </c>
      <c r="D51" s="169"/>
      <c r="E51" s="101"/>
      <c r="F51" s="173"/>
      <c r="G51" s="101"/>
      <c r="H51" s="89"/>
      <c r="I51" s="181"/>
    </row>
    <row r="52" spans="1:14" s="1" customFormat="1" x14ac:dyDescent="0.25">
      <c r="D52" s="22"/>
      <c r="E52" s="22"/>
      <c r="F52" s="23"/>
      <c r="G52" s="22"/>
      <c r="H52" s="22"/>
      <c r="I52" s="22"/>
    </row>
    <row r="53" spans="1:14" s="1" customFormat="1" x14ac:dyDescent="0.25">
      <c r="D53" s="22"/>
      <c r="E53" s="22"/>
      <c r="F53" s="23"/>
      <c r="G53" s="22"/>
      <c r="H53" s="22"/>
      <c r="I53" s="22"/>
    </row>
    <row r="54" spans="1:14" s="24" customFormat="1" ht="19.899999999999999" customHeight="1" x14ac:dyDescent="0.25">
      <c r="B54" s="25" t="s">
        <v>27</v>
      </c>
      <c r="C54" s="25"/>
      <c r="D54" s="25"/>
      <c r="E54" s="25"/>
      <c r="F54" s="26"/>
      <c r="G54" s="25"/>
      <c r="H54" s="25"/>
      <c r="J54" s="27"/>
      <c r="K54" s="27"/>
    </row>
    <row r="55" spans="1:14" s="24" customFormat="1" ht="9" customHeight="1" x14ac:dyDescent="0.25">
      <c r="C55" s="25"/>
      <c r="D55" s="25"/>
      <c r="E55" s="25"/>
      <c r="F55" s="26"/>
      <c r="G55" s="25"/>
      <c r="H55" s="27"/>
      <c r="I55" s="27"/>
      <c r="J55" s="27"/>
      <c r="K55" s="27"/>
    </row>
    <row r="56" spans="1:14" s="24" customFormat="1" ht="41.25" customHeight="1" x14ac:dyDescent="0.25">
      <c r="A56" s="78">
        <v>1</v>
      </c>
      <c r="B56" s="184" t="s">
        <v>64</v>
      </c>
      <c r="C56" s="184"/>
      <c r="D56" s="184"/>
      <c r="E56" s="184"/>
      <c r="F56" s="184"/>
      <c r="G56" s="184"/>
      <c r="H56" s="184"/>
      <c r="I56" s="184"/>
      <c r="J56" s="28"/>
      <c r="K56" s="28"/>
      <c r="L56" s="29"/>
      <c r="M56" s="29"/>
    </row>
    <row r="57" spans="1:14" s="32" customFormat="1" ht="20.100000000000001" customHeight="1" x14ac:dyDescent="0.25">
      <c r="A57" s="78">
        <v>2</v>
      </c>
      <c r="B57" s="194" t="s">
        <v>156</v>
      </c>
      <c r="C57" s="194"/>
      <c r="D57" s="194"/>
      <c r="E57" s="194"/>
      <c r="F57" s="194"/>
      <c r="G57" s="194"/>
      <c r="H57" s="194"/>
      <c r="I57" s="194"/>
      <c r="J57" s="30"/>
      <c r="K57" s="30"/>
      <c r="L57" s="30"/>
      <c r="M57" s="30"/>
      <c r="N57" s="31"/>
    </row>
    <row r="58" spans="1:14" s="24" customFormat="1" ht="42.75" customHeight="1" x14ac:dyDescent="0.25">
      <c r="A58" s="78">
        <v>3</v>
      </c>
      <c r="B58" s="184" t="s">
        <v>28</v>
      </c>
      <c r="C58" s="184"/>
      <c r="D58" s="184"/>
      <c r="E58" s="184"/>
      <c r="F58" s="184"/>
      <c r="G58" s="184"/>
      <c r="H58" s="184"/>
      <c r="I58" s="184"/>
      <c r="J58" s="28"/>
      <c r="K58" s="28"/>
      <c r="L58" s="29"/>
      <c r="M58" s="29"/>
    </row>
    <row r="59" spans="1:14" s="45" customFormat="1" ht="260.10000000000002" customHeight="1" x14ac:dyDescent="0.25">
      <c r="A59" s="79">
        <v>4</v>
      </c>
      <c r="B59" s="187" t="s">
        <v>55</v>
      </c>
      <c r="C59" s="187"/>
      <c r="D59" s="187"/>
      <c r="E59" s="187"/>
      <c r="F59" s="187"/>
      <c r="G59" s="187"/>
      <c r="H59" s="187"/>
      <c r="I59" s="187"/>
      <c r="J59" s="43"/>
      <c r="K59" s="43"/>
      <c r="L59" s="44"/>
      <c r="M59" s="44"/>
    </row>
    <row r="60" spans="1:14" s="45" customFormat="1" ht="20.100000000000001" customHeight="1" x14ac:dyDescent="0.25">
      <c r="A60" s="79">
        <v>5</v>
      </c>
      <c r="B60" s="184" t="s">
        <v>43</v>
      </c>
      <c r="C60" s="184"/>
      <c r="D60" s="184"/>
      <c r="E60" s="184"/>
      <c r="F60" s="184"/>
      <c r="G60" s="184"/>
      <c r="H60" s="184"/>
      <c r="I60" s="184"/>
      <c r="J60" s="47"/>
      <c r="K60" s="47"/>
      <c r="L60" s="47"/>
      <c r="M60" s="47"/>
    </row>
    <row r="61" spans="1:14" s="45" customFormat="1" ht="20.100000000000001" customHeight="1" x14ac:dyDescent="0.25">
      <c r="A61" s="80" t="s">
        <v>45</v>
      </c>
      <c r="B61" s="184" t="s">
        <v>44</v>
      </c>
      <c r="C61" s="184"/>
      <c r="D61" s="184"/>
      <c r="E61" s="184"/>
      <c r="F61" s="184"/>
      <c r="G61" s="184"/>
      <c r="H61" s="184"/>
      <c r="I61" s="184"/>
      <c r="J61" s="184"/>
      <c r="K61" s="184"/>
      <c r="L61" s="184"/>
      <c r="M61" s="184"/>
    </row>
    <row r="62" spans="1:14" s="24" customFormat="1" ht="18" customHeight="1" x14ac:dyDescent="0.25">
      <c r="A62" s="78"/>
      <c r="B62" s="193" t="s">
        <v>105</v>
      </c>
      <c r="C62" s="193"/>
      <c r="D62" s="193"/>
      <c r="E62" s="193"/>
      <c r="F62" s="193"/>
      <c r="G62" s="193"/>
      <c r="H62" s="193"/>
      <c r="I62" s="193"/>
      <c r="J62" s="187"/>
      <c r="K62" s="187"/>
      <c r="L62" s="187"/>
      <c r="M62" s="187"/>
    </row>
    <row r="63" spans="1:14" s="24" customFormat="1" ht="16.5" customHeight="1" x14ac:dyDescent="0.25">
      <c r="A63" s="78"/>
      <c r="B63" s="191" t="s">
        <v>157</v>
      </c>
      <c r="C63" s="191"/>
      <c r="D63" s="191"/>
      <c r="E63" s="191"/>
      <c r="F63" s="191"/>
      <c r="G63" s="191"/>
      <c r="H63" s="191"/>
      <c r="I63" s="191"/>
      <c r="J63" s="187"/>
      <c r="K63" s="187"/>
      <c r="L63" s="187"/>
      <c r="M63" s="187"/>
    </row>
    <row r="64" spans="1:14" s="24" customFormat="1" ht="18" customHeight="1" x14ac:dyDescent="0.25">
      <c r="A64" s="78"/>
      <c r="B64" s="191" t="s">
        <v>110</v>
      </c>
      <c r="C64" s="191"/>
      <c r="D64" s="191"/>
      <c r="E64" s="191"/>
      <c r="F64" s="191"/>
      <c r="G64" s="191"/>
      <c r="H64" s="191"/>
      <c r="I64" s="191"/>
      <c r="J64" s="187"/>
      <c r="K64" s="187"/>
      <c r="L64" s="187"/>
      <c r="M64" s="187"/>
    </row>
    <row r="65" spans="1:13" s="24" customFormat="1" ht="18" customHeight="1" x14ac:dyDescent="0.25">
      <c r="A65" s="78"/>
      <c r="B65" s="191" t="s">
        <v>70</v>
      </c>
      <c r="C65" s="191"/>
      <c r="D65" s="191"/>
      <c r="E65" s="191"/>
      <c r="F65" s="191"/>
      <c r="G65" s="191"/>
      <c r="H65" s="191"/>
      <c r="I65" s="191"/>
      <c r="J65" s="187"/>
      <c r="K65" s="187"/>
      <c r="L65" s="187"/>
      <c r="M65" s="187"/>
    </row>
    <row r="66" spans="1:13" s="24" customFormat="1" ht="18" customHeight="1" x14ac:dyDescent="0.25">
      <c r="A66" s="78"/>
      <c r="B66" s="191" t="s">
        <v>71</v>
      </c>
      <c r="C66" s="191"/>
      <c r="D66" s="191"/>
      <c r="E66" s="191"/>
      <c r="F66" s="191"/>
      <c r="G66" s="191"/>
      <c r="H66" s="191"/>
      <c r="I66" s="191"/>
      <c r="J66" s="187"/>
      <c r="K66" s="187"/>
      <c r="L66" s="187"/>
      <c r="M66" s="187"/>
    </row>
    <row r="67" spans="1:13" s="24" customFormat="1" ht="18" customHeight="1" x14ac:dyDescent="0.25">
      <c r="A67" s="78"/>
      <c r="B67" s="191" t="s">
        <v>106</v>
      </c>
      <c r="C67" s="191"/>
      <c r="D67" s="191"/>
      <c r="E67" s="191"/>
      <c r="F67" s="191"/>
      <c r="G67" s="191"/>
      <c r="H67" s="191"/>
      <c r="I67" s="191"/>
      <c r="J67" s="187"/>
      <c r="K67" s="187"/>
      <c r="L67" s="187"/>
      <c r="M67" s="187"/>
    </row>
    <row r="68" spans="1:13" s="24" customFormat="1" ht="18" customHeight="1" x14ac:dyDescent="0.25">
      <c r="A68" s="78"/>
      <c r="B68" s="191" t="s">
        <v>72</v>
      </c>
      <c r="C68" s="191"/>
      <c r="D68" s="191"/>
      <c r="E68" s="191"/>
      <c r="F68" s="191"/>
      <c r="G68" s="191"/>
      <c r="H68" s="191"/>
      <c r="I68" s="191"/>
      <c r="J68" s="187"/>
      <c r="K68" s="187"/>
      <c r="L68" s="187"/>
      <c r="M68" s="187"/>
    </row>
    <row r="69" spans="1:13" s="24" customFormat="1" ht="18" customHeight="1" x14ac:dyDescent="0.25">
      <c r="A69" s="78"/>
      <c r="B69" s="191" t="s">
        <v>73</v>
      </c>
      <c r="C69" s="191"/>
      <c r="D69" s="191"/>
      <c r="E69" s="191"/>
      <c r="F69" s="191"/>
      <c r="G69" s="191"/>
      <c r="H69" s="191"/>
      <c r="I69" s="191"/>
      <c r="J69" s="187"/>
      <c r="K69" s="187"/>
      <c r="L69" s="187"/>
      <c r="M69" s="187"/>
    </row>
    <row r="70" spans="1:13" s="24" customFormat="1" ht="18" customHeight="1" x14ac:dyDescent="0.25">
      <c r="A70" s="78"/>
      <c r="B70" s="191" t="s">
        <v>74</v>
      </c>
      <c r="C70" s="191"/>
      <c r="D70" s="191"/>
      <c r="E70" s="191"/>
      <c r="F70" s="191"/>
      <c r="G70" s="191"/>
      <c r="H70" s="191"/>
      <c r="I70" s="191"/>
      <c r="J70" s="187"/>
      <c r="K70" s="187"/>
      <c r="L70" s="187"/>
      <c r="M70" s="187"/>
    </row>
    <row r="71" spans="1:13" s="24" customFormat="1" ht="18" customHeight="1" x14ac:dyDescent="0.25">
      <c r="A71" s="78"/>
      <c r="B71" s="191" t="s">
        <v>75</v>
      </c>
      <c r="C71" s="191"/>
      <c r="D71" s="191"/>
      <c r="E71" s="191"/>
      <c r="F71" s="191"/>
      <c r="G71" s="191"/>
      <c r="H71" s="191"/>
      <c r="I71" s="191"/>
      <c r="J71" s="187"/>
      <c r="K71" s="187"/>
      <c r="L71" s="187"/>
      <c r="M71" s="187"/>
    </row>
    <row r="72" spans="1:13" s="120" customFormat="1" ht="18" customHeight="1" x14ac:dyDescent="0.25">
      <c r="A72" s="119"/>
      <c r="B72" s="214" t="s">
        <v>104</v>
      </c>
      <c r="C72" s="214"/>
      <c r="D72" s="214"/>
      <c r="E72" s="214"/>
      <c r="F72" s="214"/>
      <c r="G72" s="214"/>
      <c r="H72" s="214"/>
      <c r="I72" s="214"/>
      <c r="J72" s="118"/>
      <c r="K72" s="118"/>
      <c r="L72" s="118"/>
      <c r="M72" s="118"/>
    </row>
    <row r="73" spans="1:13" s="24" customFormat="1" ht="18" customHeight="1" x14ac:dyDescent="0.25">
      <c r="A73" s="78"/>
      <c r="B73" s="191" t="s">
        <v>76</v>
      </c>
      <c r="C73" s="191"/>
      <c r="D73" s="191"/>
      <c r="E73" s="191"/>
      <c r="F73" s="191"/>
      <c r="G73" s="191"/>
      <c r="H73" s="191"/>
      <c r="I73" s="191"/>
      <c r="J73" s="187"/>
      <c r="K73" s="187"/>
      <c r="L73" s="187"/>
      <c r="M73" s="187"/>
    </row>
    <row r="74" spans="1:13" s="24" customFormat="1" ht="18" customHeight="1" x14ac:dyDescent="0.25">
      <c r="A74" s="78"/>
      <c r="B74" s="191" t="s">
        <v>77</v>
      </c>
      <c r="C74" s="191"/>
      <c r="D74" s="191"/>
      <c r="E74" s="191"/>
      <c r="F74" s="191"/>
      <c r="G74" s="191"/>
      <c r="H74" s="191"/>
      <c r="I74" s="191"/>
      <c r="J74" s="187"/>
      <c r="K74" s="187"/>
      <c r="L74" s="187"/>
      <c r="M74" s="187"/>
    </row>
    <row r="75" spans="1:13" s="24" customFormat="1" ht="18" customHeight="1" x14ac:dyDescent="0.25">
      <c r="A75" s="78"/>
      <c r="B75" s="192" t="s">
        <v>148</v>
      </c>
      <c r="C75" s="192"/>
      <c r="D75" s="192"/>
      <c r="E75" s="192"/>
      <c r="F75" s="192"/>
      <c r="G75" s="192"/>
      <c r="H75" s="192"/>
      <c r="I75" s="192"/>
      <c r="J75" s="192"/>
      <c r="K75" s="192"/>
      <c r="L75" s="128"/>
      <c r="M75" s="128"/>
    </row>
    <row r="76" spans="1:13" s="24" customFormat="1" ht="20.100000000000001" customHeight="1" x14ac:dyDescent="0.25">
      <c r="A76" s="80" t="s">
        <v>46</v>
      </c>
      <c r="B76" s="184" t="s">
        <v>49</v>
      </c>
      <c r="C76" s="184"/>
      <c r="D76" s="184"/>
      <c r="E76" s="184"/>
      <c r="F76" s="184"/>
      <c r="G76" s="184"/>
      <c r="H76" s="184"/>
      <c r="I76" s="184"/>
      <c r="J76" s="184"/>
      <c r="K76" s="184"/>
      <c r="L76" s="184"/>
      <c r="M76" s="184"/>
    </row>
    <row r="77" spans="1:13" s="24" customFormat="1" ht="18" customHeight="1" x14ac:dyDescent="0.25">
      <c r="A77" s="78"/>
      <c r="B77" s="190" t="s">
        <v>78</v>
      </c>
      <c r="C77" s="190"/>
      <c r="D77" s="190"/>
      <c r="E77" s="190"/>
      <c r="F77" s="190"/>
      <c r="G77" s="190"/>
      <c r="H77" s="190"/>
      <c r="I77" s="190"/>
      <c r="J77" s="187"/>
      <c r="K77" s="187"/>
      <c r="L77" s="187"/>
      <c r="M77" s="187"/>
    </row>
    <row r="78" spans="1:13" s="24" customFormat="1" ht="18" customHeight="1" x14ac:dyDescent="0.25">
      <c r="A78" s="78"/>
      <c r="B78" s="190" t="s">
        <v>79</v>
      </c>
      <c r="C78" s="190"/>
      <c r="D78" s="190"/>
      <c r="E78" s="190"/>
      <c r="F78" s="190"/>
      <c r="G78" s="190"/>
      <c r="H78" s="190"/>
      <c r="I78" s="190"/>
      <c r="J78" s="187"/>
      <c r="K78" s="187"/>
      <c r="L78" s="187"/>
      <c r="M78" s="187"/>
    </row>
    <row r="79" spans="1:13" s="24" customFormat="1" ht="18" customHeight="1" x14ac:dyDescent="0.25">
      <c r="A79" s="78"/>
      <c r="B79" s="190" t="s">
        <v>80</v>
      </c>
      <c r="C79" s="190"/>
      <c r="D79" s="190"/>
      <c r="E79" s="190"/>
      <c r="F79" s="190"/>
      <c r="G79" s="190"/>
      <c r="H79" s="190"/>
      <c r="I79" s="190"/>
      <c r="J79" s="187"/>
      <c r="K79" s="187"/>
      <c r="L79" s="187"/>
      <c r="M79" s="187"/>
    </row>
    <row r="80" spans="1:13" s="24" customFormat="1" ht="18" customHeight="1" x14ac:dyDescent="0.25">
      <c r="A80" s="78"/>
      <c r="B80" s="190" t="s">
        <v>81</v>
      </c>
      <c r="C80" s="190"/>
      <c r="D80" s="190"/>
      <c r="E80" s="190"/>
      <c r="F80" s="190"/>
      <c r="G80" s="190"/>
      <c r="H80" s="190"/>
      <c r="I80" s="190"/>
      <c r="J80" s="187"/>
      <c r="K80" s="187"/>
      <c r="L80" s="187"/>
      <c r="M80" s="187"/>
    </row>
    <row r="81" spans="1:13" s="24" customFormat="1" ht="20.100000000000001" customHeight="1" x14ac:dyDescent="0.25">
      <c r="A81" s="78">
        <v>6</v>
      </c>
      <c r="B81" s="184" t="s">
        <v>29</v>
      </c>
      <c r="C81" s="184"/>
      <c r="D81" s="184"/>
      <c r="E81" s="184"/>
      <c r="F81" s="184"/>
      <c r="G81" s="184"/>
      <c r="H81" s="184"/>
      <c r="I81" s="184"/>
      <c r="J81" s="33"/>
      <c r="K81" s="33"/>
      <c r="L81" s="29"/>
      <c r="M81" s="29"/>
    </row>
    <row r="82" spans="1:13" s="24" customFormat="1" ht="20.100000000000001" customHeight="1" x14ac:dyDescent="0.25">
      <c r="A82" s="80" t="s">
        <v>47</v>
      </c>
      <c r="B82" s="184" t="s">
        <v>30</v>
      </c>
      <c r="C82" s="184"/>
      <c r="D82" s="184"/>
      <c r="E82" s="184"/>
      <c r="F82" s="184"/>
      <c r="G82" s="184"/>
      <c r="H82" s="184"/>
      <c r="I82" s="184"/>
      <c r="J82" s="33"/>
    </row>
    <row r="83" spans="1:13" s="24" customFormat="1" ht="18" customHeight="1" x14ac:dyDescent="0.25">
      <c r="A83" s="78"/>
      <c r="B83" s="190" t="s">
        <v>82</v>
      </c>
      <c r="C83" s="190"/>
      <c r="D83" s="190"/>
      <c r="E83" s="190"/>
      <c r="F83" s="190"/>
      <c r="G83" s="190"/>
      <c r="H83" s="190"/>
      <c r="I83" s="190"/>
      <c r="J83" s="187"/>
      <c r="K83" s="187"/>
      <c r="L83" s="187"/>
      <c r="M83" s="187"/>
    </row>
    <row r="84" spans="1:13" s="24" customFormat="1" ht="18" customHeight="1" x14ac:dyDescent="0.25">
      <c r="A84" s="78"/>
      <c r="B84" s="190" t="s">
        <v>83</v>
      </c>
      <c r="C84" s="190"/>
      <c r="D84" s="190"/>
      <c r="E84" s="190"/>
      <c r="F84" s="190"/>
      <c r="G84" s="190"/>
      <c r="H84" s="190"/>
      <c r="I84" s="190"/>
      <c r="J84" s="187"/>
      <c r="K84" s="187"/>
      <c r="L84" s="187"/>
      <c r="M84" s="187"/>
    </row>
    <row r="85" spans="1:13" s="24" customFormat="1" ht="18" customHeight="1" x14ac:dyDescent="0.25">
      <c r="A85" s="78"/>
      <c r="B85" s="190" t="s">
        <v>84</v>
      </c>
      <c r="C85" s="190"/>
      <c r="D85" s="190"/>
      <c r="E85" s="190"/>
      <c r="F85" s="190"/>
      <c r="G85" s="190"/>
      <c r="H85" s="190"/>
      <c r="I85" s="190"/>
      <c r="J85" s="187"/>
      <c r="K85" s="187"/>
      <c r="L85" s="187"/>
      <c r="M85" s="187"/>
    </row>
    <row r="86" spans="1:13" s="24" customFormat="1" ht="18" customHeight="1" x14ac:dyDescent="0.25">
      <c r="A86" s="78"/>
      <c r="B86" s="190" t="s">
        <v>85</v>
      </c>
      <c r="C86" s="190"/>
      <c r="D86" s="190"/>
      <c r="E86" s="190"/>
      <c r="F86" s="190"/>
      <c r="G86" s="190"/>
      <c r="H86" s="190"/>
      <c r="I86" s="190"/>
      <c r="J86" s="187"/>
      <c r="K86" s="187"/>
      <c r="L86" s="187"/>
      <c r="M86" s="187"/>
    </row>
    <row r="87" spans="1:13" s="24" customFormat="1" ht="18" customHeight="1" x14ac:dyDescent="0.25">
      <c r="A87" s="78"/>
      <c r="B87" s="190" t="s">
        <v>86</v>
      </c>
      <c r="C87" s="190"/>
      <c r="D87" s="190"/>
      <c r="E87" s="190"/>
      <c r="F87" s="190"/>
      <c r="G87" s="190"/>
      <c r="H87" s="190"/>
      <c r="I87" s="190"/>
      <c r="J87" s="187"/>
      <c r="K87" s="187"/>
      <c r="L87" s="187"/>
      <c r="M87" s="187"/>
    </row>
    <row r="88" spans="1:13" s="24" customFormat="1" ht="18" customHeight="1" x14ac:dyDescent="0.25">
      <c r="A88" s="78"/>
      <c r="B88" s="190" t="s">
        <v>87</v>
      </c>
      <c r="C88" s="190"/>
      <c r="D88" s="190"/>
      <c r="E88" s="190"/>
      <c r="F88" s="190"/>
      <c r="G88" s="190"/>
      <c r="H88" s="190"/>
      <c r="I88" s="190"/>
      <c r="J88" s="187"/>
      <c r="K88" s="187"/>
      <c r="L88" s="187"/>
      <c r="M88" s="187"/>
    </row>
    <row r="89" spans="1:13" s="24" customFormat="1" ht="18" customHeight="1" x14ac:dyDescent="0.25">
      <c r="A89" s="78"/>
      <c r="B89" s="190" t="s">
        <v>88</v>
      </c>
      <c r="C89" s="190"/>
      <c r="D89" s="190"/>
      <c r="E89" s="190"/>
      <c r="F89" s="190"/>
      <c r="G89" s="190"/>
      <c r="H89" s="190"/>
      <c r="I89" s="190"/>
      <c r="J89" s="187"/>
      <c r="K89" s="187"/>
      <c r="L89" s="187"/>
      <c r="M89" s="187"/>
    </row>
    <row r="90" spans="1:13" s="24" customFormat="1" ht="18" customHeight="1" x14ac:dyDescent="0.25">
      <c r="A90" s="78"/>
      <c r="B90" s="190" t="s">
        <v>89</v>
      </c>
      <c r="C90" s="190"/>
      <c r="D90" s="190"/>
      <c r="E90" s="190"/>
      <c r="F90" s="190"/>
      <c r="G90" s="190"/>
      <c r="H90" s="190"/>
      <c r="I90" s="190"/>
      <c r="J90" s="187"/>
      <c r="K90" s="187"/>
      <c r="L90" s="187"/>
      <c r="M90" s="187"/>
    </row>
    <row r="91" spans="1:13" s="24" customFormat="1" ht="18" customHeight="1" x14ac:dyDescent="0.25">
      <c r="A91" s="78"/>
      <c r="B91" s="190" t="s">
        <v>90</v>
      </c>
      <c r="C91" s="190"/>
      <c r="D91" s="190"/>
      <c r="E91" s="190"/>
      <c r="F91" s="190"/>
      <c r="G91" s="190"/>
      <c r="H91" s="190"/>
      <c r="I91" s="190"/>
      <c r="J91" s="187"/>
      <c r="K91" s="187"/>
      <c r="L91" s="187"/>
      <c r="M91" s="187"/>
    </row>
    <row r="92" spans="1:13" s="24" customFormat="1" ht="18" customHeight="1" x14ac:dyDescent="0.25">
      <c r="A92" s="78"/>
      <c r="B92" s="190" t="s">
        <v>91</v>
      </c>
      <c r="C92" s="190"/>
      <c r="D92" s="190"/>
      <c r="E92" s="190"/>
      <c r="F92" s="190"/>
      <c r="G92" s="190"/>
      <c r="H92" s="190"/>
      <c r="I92" s="190"/>
      <c r="J92" s="187"/>
      <c r="K92" s="187"/>
      <c r="L92" s="187"/>
      <c r="M92" s="187"/>
    </row>
    <row r="93" spans="1:13" s="24" customFormat="1" ht="18" customHeight="1" x14ac:dyDescent="0.25">
      <c r="A93" s="78"/>
      <c r="B93" s="190" t="s">
        <v>92</v>
      </c>
      <c r="C93" s="190"/>
      <c r="D93" s="190"/>
      <c r="E93" s="190"/>
      <c r="F93" s="190"/>
      <c r="G93" s="190"/>
      <c r="H93" s="190"/>
      <c r="I93" s="190"/>
      <c r="J93" s="187"/>
      <c r="K93" s="187"/>
      <c r="L93" s="187"/>
      <c r="M93" s="187"/>
    </row>
    <row r="94" spans="1:13" s="24" customFormat="1" ht="18" customHeight="1" x14ac:dyDescent="0.25">
      <c r="A94" s="78"/>
      <c r="B94" s="190" t="s">
        <v>93</v>
      </c>
      <c r="C94" s="190"/>
      <c r="D94" s="190"/>
      <c r="E94" s="190"/>
      <c r="F94" s="190"/>
      <c r="G94" s="190"/>
      <c r="H94" s="190"/>
      <c r="I94" s="190"/>
      <c r="J94" s="187"/>
      <c r="K94" s="187"/>
      <c r="L94" s="187"/>
      <c r="M94" s="187"/>
    </row>
    <row r="95" spans="1:13" s="24" customFormat="1" ht="18" customHeight="1" x14ac:dyDescent="0.25">
      <c r="A95" s="78"/>
      <c r="B95" s="190" t="s">
        <v>94</v>
      </c>
      <c r="C95" s="190"/>
      <c r="D95" s="190"/>
      <c r="E95" s="190"/>
      <c r="F95" s="190"/>
      <c r="G95" s="190"/>
      <c r="H95" s="190"/>
      <c r="I95" s="190"/>
      <c r="J95" s="187"/>
      <c r="K95" s="187"/>
      <c r="L95" s="187"/>
      <c r="M95" s="187"/>
    </row>
    <row r="96" spans="1:13" s="24" customFormat="1" ht="18" customHeight="1" x14ac:dyDescent="0.25">
      <c r="A96" s="78"/>
      <c r="B96" s="189" t="s">
        <v>95</v>
      </c>
      <c r="C96" s="189"/>
      <c r="D96" s="189"/>
      <c r="E96" s="189"/>
      <c r="F96" s="189"/>
      <c r="G96" s="189"/>
      <c r="H96" s="189"/>
      <c r="I96" s="189"/>
      <c r="J96" s="187"/>
      <c r="K96" s="187"/>
      <c r="L96" s="187"/>
      <c r="M96" s="187"/>
    </row>
    <row r="97" spans="1:19" s="24" customFormat="1" ht="40.5" customHeight="1" x14ac:dyDescent="0.25">
      <c r="A97" s="78"/>
      <c r="B97" s="188" t="s">
        <v>96</v>
      </c>
      <c r="C97" s="188"/>
      <c r="D97" s="188"/>
      <c r="E97" s="188"/>
      <c r="F97" s="188"/>
      <c r="G97" s="188"/>
      <c r="H97" s="188"/>
      <c r="I97" s="188"/>
      <c r="J97" s="184"/>
      <c r="K97" s="184"/>
      <c r="L97" s="184"/>
      <c r="M97" s="184"/>
      <c r="N97" s="33"/>
      <c r="O97" s="33"/>
      <c r="P97" s="33"/>
      <c r="Q97" s="33"/>
      <c r="R97" s="33"/>
      <c r="S97" s="33"/>
    </row>
    <row r="98" spans="1:19" s="24" customFormat="1" ht="18" customHeight="1" x14ac:dyDescent="0.25">
      <c r="A98" s="78"/>
      <c r="B98" s="188" t="s">
        <v>97</v>
      </c>
      <c r="C98" s="188"/>
      <c r="D98" s="188"/>
      <c r="E98" s="188"/>
      <c r="F98" s="188"/>
      <c r="G98" s="188"/>
      <c r="H98" s="188"/>
      <c r="I98" s="188"/>
      <c r="J98" s="184"/>
      <c r="K98" s="184"/>
      <c r="L98" s="184"/>
      <c r="M98" s="184"/>
    </row>
    <row r="99" spans="1:19" s="24" customFormat="1" ht="38.25" customHeight="1" x14ac:dyDescent="0.25">
      <c r="A99" s="78"/>
      <c r="B99" s="188" t="s">
        <v>98</v>
      </c>
      <c r="C99" s="188"/>
      <c r="D99" s="188"/>
      <c r="E99" s="188"/>
      <c r="F99" s="188"/>
      <c r="G99" s="188"/>
      <c r="H99" s="188"/>
      <c r="I99" s="188"/>
      <c r="J99" s="184"/>
      <c r="K99" s="184"/>
      <c r="L99" s="184"/>
      <c r="M99" s="184"/>
    </row>
    <row r="100" spans="1:19" s="24" customFormat="1" ht="39.950000000000003" customHeight="1" x14ac:dyDescent="0.25">
      <c r="A100" s="78"/>
      <c r="B100" s="188" t="s">
        <v>99</v>
      </c>
      <c r="C100" s="188"/>
      <c r="D100" s="188"/>
      <c r="E100" s="188"/>
      <c r="F100" s="188"/>
      <c r="G100" s="188"/>
      <c r="H100" s="188"/>
      <c r="I100" s="188"/>
      <c r="J100" s="184"/>
      <c r="K100" s="184"/>
      <c r="L100" s="184"/>
      <c r="M100" s="184"/>
    </row>
    <row r="101" spans="1:19" s="24" customFormat="1" ht="18" customHeight="1" x14ac:dyDescent="0.25">
      <c r="A101" s="78"/>
      <c r="B101" s="188" t="s">
        <v>100</v>
      </c>
      <c r="C101" s="188"/>
      <c r="D101" s="188"/>
      <c r="E101" s="188"/>
      <c r="F101" s="188"/>
      <c r="G101" s="188"/>
      <c r="H101" s="188"/>
      <c r="I101" s="188"/>
      <c r="J101" s="184"/>
      <c r="K101" s="184"/>
      <c r="L101" s="184"/>
      <c r="M101" s="184"/>
    </row>
    <row r="102" spans="1:19" s="24" customFormat="1" ht="18" customHeight="1" x14ac:dyDescent="0.25">
      <c r="A102" s="78"/>
      <c r="B102" s="188" t="s">
        <v>101</v>
      </c>
      <c r="C102" s="188"/>
      <c r="D102" s="188"/>
      <c r="E102" s="188"/>
      <c r="F102" s="188"/>
      <c r="G102" s="188"/>
      <c r="H102" s="188"/>
      <c r="I102" s="188"/>
      <c r="J102" s="184"/>
      <c r="K102" s="184"/>
      <c r="L102" s="184"/>
      <c r="M102" s="184"/>
      <c r="N102" s="33"/>
      <c r="O102" s="33"/>
      <c r="P102" s="33"/>
      <c r="Q102" s="33"/>
      <c r="R102" s="33"/>
      <c r="S102" s="33"/>
    </row>
    <row r="103" spans="1:19" s="24" customFormat="1" ht="20.100000000000001" customHeight="1" x14ac:dyDescent="0.25">
      <c r="A103" s="80" t="s">
        <v>48</v>
      </c>
      <c r="B103" s="184" t="s">
        <v>31</v>
      </c>
      <c r="C103" s="184"/>
      <c r="D103" s="184"/>
      <c r="E103" s="184"/>
      <c r="F103" s="184"/>
      <c r="G103" s="184"/>
      <c r="H103" s="184"/>
      <c r="I103" s="184"/>
    </row>
    <row r="104" spans="1:19" s="24" customFormat="1" ht="18" customHeight="1" x14ac:dyDescent="0.25">
      <c r="A104" s="78"/>
      <c r="B104" s="186" t="s">
        <v>102</v>
      </c>
      <c r="C104" s="186"/>
      <c r="D104" s="186"/>
      <c r="E104" s="186"/>
      <c r="F104" s="186"/>
      <c r="G104" s="186"/>
      <c r="H104" s="186"/>
      <c r="I104" s="186"/>
    </row>
    <row r="105" spans="1:19" s="24" customFormat="1" ht="18" customHeight="1" x14ac:dyDescent="0.25">
      <c r="A105" s="78"/>
      <c r="B105" s="186" t="s">
        <v>103</v>
      </c>
      <c r="C105" s="186"/>
      <c r="D105" s="186"/>
      <c r="E105" s="186"/>
      <c r="F105" s="186"/>
      <c r="G105" s="186"/>
      <c r="H105" s="186"/>
      <c r="I105" s="186"/>
    </row>
    <row r="106" spans="1:19" s="24" customFormat="1" ht="20.100000000000001" customHeight="1" x14ac:dyDescent="0.25">
      <c r="A106" s="80" t="s">
        <v>57</v>
      </c>
      <c r="B106" s="199" t="s">
        <v>58</v>
      </c>
      <c r="C106" s="200"/>
      <c r="D106" s="200"/>
      <c r="E106" s="200"/>
      <c r="F106" s="200"/>
      <c r="G106" s="200"/>
      <c r="H106" s="200"/>
      <c r="I106" s="200"/>
    </row>
    <row r="107" spans="1:19" s="24" customFormat="1" ht="53.25" customHeight="1" x14ac:dyDescent="0.25">
      <c r="A107" s="78"/>
      <c r="B107" s="204" t="s">
        <v>158</v>
      </c>
      <c r="C107" s="186"/>
      <c r="D107" s="186"/>
      <c r="E107" s="186"/>
      <c r="F107" s="186"/>
      <c r="G107" s="186"/>
      <c r="H107" s="186"/>
      <c r="I107" s="186"/>
    </row>
    <row r="108" spans="1:19" s="24" customFormat="1" ht="18" customHeight="1" x14ac:dyDescent="0.25">
      <c r="A108" s="78"/>
      <c r="B108" s="215" t="s">
        <v>159</v>
      </c>
      <c r="C108" s="205"/>
      <c r="D108" s="205"/>
      <c r="E108" s="205"/>
      <c r="F108" s="205"/>
      <c r="G108" s="205"/>
      <c r="H108" s="205"/>
      <c r="I108" s="205"/>
    </row>
    <row r="109" spans="1:19" s="51" customFormat="1" ht="69.95" customHeight="1" x14ac:dyDescent="0.25">
      <c r="A109" s="80" t="s">
        <v>59</v>
      </c>
      <c r="B109" s="199" t="s">
        <v>107</v>
      </c>
      <c r="C109" s="200"/>
      <c r="D109" s="200"/>
      <c r="E109" s="200"/>
      <c r="F109" s="200"/>
      <c r="G109" s="200"/>
      <c r="H109" s="200"/>
      <c r="I109" s="200"/>
      <c r="J109" s="74"/>
      <c r="K109" s="75"/>
      <c r="L109" s="75"/>
      <c r="M109" s="75"/>
      <c r="N109" s="75"/>
      <c r="O109" s="75"/>
      <c r="P109" s="75"/>
      <c r="Q109" s="75"/>
      <c r="R109" s="75"/>
    </row>
    <row r="110" spans="1:19" s="45" customFormat="1" ht="18" customHeight="1" x14ac:dyDescent="0.25">
      <c r="A110" s="79">
        <v>7</v>
      </c>
      <c r="B110" s="201" t="s">
        <v>60</v>
      </c>
      <c r="C110" s="201"/>
      <c r="D110" s="201"/>
      <c r="E110" s="201"/>
      <c r="F110" s="201"/>
      <c r="G110" s="201"/>
      <c r="H110" s="201"/>
      <c r="I110" s="201"/>
    </row>
    <row r="111" spans="1:19" s="45" customFormat="1" ht="18" customHeight="1" x14ac:dyDescent="0.25">
      <c r="A111" s="79">
        <v>8</v>
      </c>
      <c r="B111" s="187" t="s">
        <v>32</v>
      </c>
      <c r="C111" s="187"/>
      <c r="D111" s="187"/>
      <c r="E111" s="187"/>
      <c r="F111" s="187"/>
      <c r="G111" s="187"/>
      <c r="H111" s="187"/>
      <c r="I111" s="187"/>
    </row>
    <row r="112" spans="1:19" s="24" customFormat="1" ht="18" customHeight="1" x14ac:dyDescent="0.25">
      <c r="A112" s="78">
        <v>9</v>
      </c>
      <c r="B112" s="185" t="s">
        <v>33</v>
      </c>
      <c r="C112" s="185"/>
      <c r="D112" s="185"/>
      <c r="E112" s="185"/>
      <c r="F112" s="185"/>
      <c r="G112" s="185"/>
      <c r="H112" s="185"/>
      <c r="I112" s="185"/>
      <c r="J112" s="51"/>
    </row>
    <row r="113" spans="1:33" s="24" customFormat="1" ht="39.950000000000003" customHeight="1" x14ac:dyDescent="0.25">
      <c r="A113" s="78">
        <v>10</v>
      </c>
      <c r="B113" s="185" t="s">
        <v>68</v>
      </c>
      <c r="C113" s="185"/>
      <c r="D113" s="185"/>
      <c r="E113" s="185"/>
      <c r="F113" s="185"/>
      <c r="G113" s="185"/>
      <c r="H113" s="185"/>
      <c r="I113" s="185"/>
    </row>
    <row r="114" spans="1:33" s="24" customFormat="1" ht="18" customHeight="1" x14ac:dyDescent="0.25">
      <c r="A114" s="78">
        <v>11</v>
      </c>
      <c r="B114" s="185" t="s">
        <v>69</v>
      </c>
      <c r="C114" s="185"/>
      <c r="D114" s="185"/>
      <c r="E114" s="185"/>
      <c r="F114" s="185"/>
      <c r="G114" s="185"/>
      <c r="H114" s="185"/>
      <c r="I114" s="185"/>
    </row>
    <row r="115" spans="1:33" s="24" customFormat="1" ht="18" customHeight="1" x14ac:dyDescent="0.25">
      <c r="A115" s="78">
        <v>12</v>
      </c>
      <c r="B115" s="187" t="s">
        <v>61</v>
      </c>
      <c r="C115" s="187"/>
      <c r="D115" s="187"/>
      <c r="E115" s="187"/>
      <c r="F115" s="187"/>
      <c r="G115" s="187"/>
      <c r="H115" s="187"/>
      <c r="I115" s="187"/>
    </row>
    <row r="116" spans="1:33" s="34" customFormat="1" ht="54.95" customHeight="1" x14ac:dyDescent="0.25">
      <c r="A116" s="78">
        <v>13</v>
      </c>
      <c r="B116" s="185" t="s">
        <v>66</v>
      </c>
      <c r="C116" s="185"/>
      <c r="D116" s="185"/>
      <c r="E116" s="185"/>
      <c r="F116" s="185"/>
      <c r="G116" s="185"/>
      <c r="H116" s="185"/>
      <c r="I116" s="185"/>
    </row>
    <row r="117" spans="1:33" s="86" customFormat="1" ht="39.75" customHeight="1" x14ac:dyDescent="0.25">
      <c r="A117" s="82">
        <v>14</v>
      </c>
      <c r="B117" s="202" t="s">
        <v>62</v>
      </c>
      <c r="C117" s="202"/>
      <c r="D117" s="202"/>
      <c r="E117" s="202"/>
      <c r="F117" s="202"/>
      <c r="G117" s="202"/>
      <c r="H117" s="202"/>
      <c r="I117" s="202"/>
      <c r="J117" s="83"/>
      <c r="K117" s="84"/>
      <c r="L117" s="84"/>
      <c r="M117" s="84"/>
      <c r="N117" s="85"/>
    </row>
    <row r="118" spans="1:33" s="34" customFormat="1" ht="75" customHeight="1" x14ac:dyDescent="0.25">
      <c r="A118" s="78">
        <v>15</v>
      </c>
      <c r="B118" s="185" t="s">
        <v>63</v>
      </c>
      <c r="C118" s="185"/>
      <c r="D118" s="185"/>
      <c r="E118" s="185"/>
      <c r="F118" s="185"/>
      <c r="G118" s="185"/>
      <c r="H118" s="185"/>
      <c r="I118" s="185"/>
    </row>
    <row r="119" spans="1:33" s="34" customFormat="1" ht="54.95" customHeight="1" x14ac:dyDescent="0.25">
      <c r="A119" s="78">
        <v>16</v>
      </c>
      <c r="B119" s="184" t="s">
        <v>56</v>
      </c>
      <c r="C119" s="184"/>
      <c r="D119" s="184"/>
      <c r="E119" s="184"/>
      <c r="F119" s="184"/>
      <c r="G119" s="184"/>
      <c r="H119" s="184"/>
      <c r="I119" s="184"/>
    </row>
    <row r="120" spans="1:33" s="34" customFormat="1" ht="18" customHeight="1" x14ac:dyDescent="0.25">
      <c r="A120" s="78">
        <v>17</v>
      </c>
      <c r="B120" s="184" t="s">
        <v>34</v>
      </c>
      <c r="C120" s="184"/>
      <c r="D120" s="184"/>
      <c r="E120" s="184"/>
      <c r="F120" s="184"/>
      <c r="G120" s="184"/>
      <c r="H120" s="184"/>
      <c r="I120" s="184"/>
    </row>
    <row r="121" spans="1:33" s="36" customFormat="1" ht="18" customHeight="1" x14ac:dyDescent="0.25">
      <c r="A121" s="78">
        <v>18</v>
      </c>
      <c r="B121" s="203" t="s">
        <v>51</v>
      </c>
      <c r="C121" s="203"/>
      <c r="D121" s="203"/>
      <c r="E121" s="203"/>
      <c r="F121" s="203"/>
      <c r="G121" s="203"/>
      <c r="H121" s="203"/>
      <c r="I121" s="203"/>
      <c r="J121" s="35"/>
      <c r="K121" s="35"/>
      <c r="L121" s="35"/>
      <c r="M121" s="35"/>
      <c r="N121" s="35"/>
      <c r="O121" s="35"/>
      <c r="P121" s="35"/>
      <c r="Q121" s="35"/>
      <c r="R121" s="35"/>
      <c r="S121" s="35"/>
      <c r="T121" s="35"/>
      <c r="U121" s="35"/>
      <c r="V121" s="35"/>
      <c r="W121" s="35"/>
      <c r="X121" s="35"/>
      <c r="Y121" s="35"/>
      <c r="Z121" s="35"/>
      <c r="AA121" s="35"/>
      <c r="AB121" s="35"/>
      <c r="AC121" s="35"/>
      <c r="AD121" s="35"/>
      <c r="AE121" s="35"/>
      <c r="AF121" s="35"/>
      <c r="AG121" s="35"/>
    </row>
    <row r="122" spans="1:33" s="34" customFormat="1" ht="18" customHeight="1" x14ac:dyDescent="0.25">
      <c r="A122" s="78">
        <v>19</v>
      </c>
      <c r="B122" s="184" t="s">
        <v>35</v>
      </c>
      <c r="C122" s="184"/>
      <c r="D122" s="184"/>
      <c r="E122" s="184"/>
      <c r="F122" s="184"/>
      <c r="G122" s="184"/>
      <c r="H122" s="184"/>
      <c r="I122" s="184"/>
    </row>
    <row r="123" spans="1:33" s="34" customFormat="1" ht="15" customHeight="1" x14ac:dyDescent="0.3">
      <c r="A123" s="54"/>
      <c r="B123" s="55"/>
      <c r="C123" s="55"/>
      <c r="D123" s="55"/>
      <c r="E123" s="58"/>
      <c r="F123" s="56"/>
      <c r="G123" s="53"/>
      <c r="H123" s="53"/>
      <c r="I123" s="53"/>
      <c r="J123" s="53"/>
      <c r="K123" s="53"/>
      <c r="L123" s="53"/>
      <c r="M123" s="53"/>
      <c r="N123" s="53"/>
      <c r="O123" s="53"/>
      <c r="P123" s="53"/>
      <c r="Q123" s="53"/>
      <c r="R123" s="53"/>
      <c r="S123" s="53"/>
      <c r="T123" s="53"/>
    </row>
    <row r="124" spans="1:33" s="34" customFormat="1" ht="20.100000000000001" customHeight="1" x14ac:dyDescent="0.3">
      <c r="A124" s="54"/>
      <c r="B124" s="57"/>
      <c r="C124" s="52"/>
      <c r="D124" s="52"/>
      <c r="E124" s="58"/>
      <c r="F124" s="56"/>
      <c r="G124" s="53"/>
      <c r="H124" s="53"/>
      <c r="I124" s="53"/>
      <c r="J124" s="53"/>
      <c r="K124" s="53"/>
      <c r="L124" s="53"/>
      <c r="M124" s="53"/>
      <c r="N124" s="53"/>
      <c r="O124" s="53"/>
      <c r="P124" s="53"/>
      <c r="Q124" s="53"/>
      <c r="R124" s="53"/>
      <c r="S124" s="53"/>
      <c r="T124" s="53"/>
    </row>
    <row r="125" spans="1:33" s="34" customFormat="1" ht="15" customHeight="1" x14ac:dyDescent="0.3">
      <c r="A125" s="59"/>
      <c r="B125" s="38"/>
      <c r="C125" s="60"/>
      <c r="D125" s="61"/>
      <c r="E125" s="58"/>
      <c r="F125" s="56"/>
      <c r="G125" s="53"/>
      <c r="H125" s="53"/>
      <c r="I125" s="53"/>
      <c r="J125" s="53"/>
      <c r="K125" s="53"/>
      <c r="L125" s="53"/>
      <c r="M125" s="53"/>
      <c r="N125" s="53"/>
      <c r="O125" s="53"/>
      <c r="P125" s="53"/>
      <c r="Q125" s="53"/>
      <c r="R125" s="53"/>
      <c r="S125" s="53"/>
      <c r="T125" s="53"/>
    </row>
    <row r="126" spans="1:33" ht="15" customHeight="1" x14ac:dyDescent="0.3">
      <c r="A126" s="59"/>
      <c r="B126" s="38"/>
      <c r="C126" s="59"/>
      <c r="D126" s="57"/>
      <c r="E126" s="58"/>
      <c r="F126" s="56"/>
      <c r="G126" s="53"/>
      <c r="H126" s="53"/>
      <c r="I126" s="53"/>
      <c r="J126" s="53"/>
      <c r="K126" s="53"/>
      <c r="L126" s="53"/>
      <c r="M126" s="53"/>
      <c r="N126" s="53"/>
      <c r="O126" s="53"/>
      <c r="P126" s="53"/>
      <c r="Q126" s="53"/>
      <c r="R126" s="53"/>
      <c r="S126" s="53"/>
      <c r="T126" s="53"/>
    </row>
    <row r="127" spans="1:33" ht="20.100000000000001" customHeight="1" x14ac:dyDescent="0.3">
      <c r="A127" s="59"/>
      <c r="B127" s="62"/>
      <c r="C127" s="59"/>
      <c r="D127" s="38"/>
      <c r="E127" s="58"/>
      <c r="F127" s="56"/>
      <c r="G127" s="53"/>
      <c r="H127" s="53"/>
      <c r="I127" s="53"/>
      <c r="J127" s="53"/>
      <c r="K127" s="53"/>
      <c r="L127" s="53"/>
      <c r="M127" s="53"/>
      <c r="N127" s="53"/>
      <c r="O127" s="53"/>
      <c r="P127" s="53"/>
      <c r="Q127" s="53"/>
      <c r="R127" s="53"/>
      <c r="S127" s="53"/>
      <c r="T127" s="53"/>
    </row>
    <row r="128" spans="1:33" ht="15" customHeight="1" x14ac:dyDescent="0.3">
      <c r="A128" s="59"/>
      <c r="B128" s="38"/>
      <c r="C128" s="59"/>
      <c r="D128" s="38"/>
      <c r="E128" s="58"/>
      <c r="F128" s="56"/>
      <c r="G128" s="53"/>
      <c r="H128" s="53"/>
      <c r="I128" s="53"/>
      <c r="J128" s="53"/>
      <c r="K128" s="53"/>
      <c r="L128" s="53"/>
      <c r="M128" s="53"/>
      <c r="N128" s="53"/>
      <c r="O128" s="53"/>
      <c r="P128" s="53"/>
      <c r="Q128" s="53"/>
      <c r="R128" s="53"/>
      <c r="S128" s="53"/>
      <c r="T128" s="53"/>
    </row>
    <row r="129" spans="1:20" ht="15" customHeight="1" x14ac:dyDescent="0.3">
      <c r="A129" s="59"/>
      <c r="B129" s="38"/>
      <c r="C129" s="59"/>
      <c r="D129" s="62"/>
      <c r="E129" s="58"/>
      <c r="F129" s="56"/>
      <c r="G129" s="53"/>
      <c r="H129" s="53"/>
      <c r="I129" s="53"/>
      <c r="J129" s="53"/>
      <c r="K129" s="53"/>
      <c r="L129" s="53"/>
      <c r="M129" s="53"/>
      <c r="N129" s="53"/>
      <c r="O129" s="53"/>
      <c r="P129" s="53"/>
      <c r="Q129" s="53"/>
      <c r="R129" s="53"/>
      <c r="S129" s="53"/>
      <c r="T129" s="53"/>
    </row>
    <row r="130" spans="1:20" ht="20.100000000000001" customHeight="1" x14ac:dyDescent="0.3">
      <c r="A130" s="59"/>
      <c r="B130" s="63"/>
      <c r="C130" s="59"/>
      <c r="D130" s="38"/>
      <c r="E130" s="58"/>
      <c r="F130" s="56"/>
      <c r="G130" s="53"/>
      <c r="H130" s="53"/>
      <c r="I130" s="53"/>
      <c r="J130" s="53"/>
      <c r="K130" s="53"/>
      <c r="L130" s="53"/>
      <c r="M130" s="53"/>
      <c r="N130" s="53"/>
      <c r="O130" s="53"/>
      <c r="P130" s="53"/>
      <c r="Q130" s="53"/>
      <c r="R130" s="53"/>
      <c r="S130" s="53"/>
      <c r="T130" s="53"/>
    </row>
    <row r="131" spans="1:20" ht="15" customHeight="1" x14ac:dyDescent="0.3">
      <c r="A131" s="59"/>
      <c r="B131" s="64"/>
      <c r="C131" s="59"/>
      <c r="D131" s="38"/>
      <c r="E131" s="58"/>
      <c r="F131" s="56"/>
      <c r="G131" s="53"/>
      <c r="H131" s="53"/>
      <c r="I131" s="53"/>
      <c r="J131" s="53"/>
      <c r="K131" s="53"/>
      <c r="L131" s="53"/>
      <c r="M131" s="53"/>
      <c r="N131" s="53"/>
      <c r="O131" s="53"/>
      <c r="P131" s="53"/>
      <c r="Q131" s="53"/>
      <c r="R131" s="53"/>
      <c r="S131" s="53"/>
      <c r="T131" s="53"/>
    </row>
    <row r="132" spans="1:20" ht="15" customHeight="1" x14ac:dyDescent="0.3">
      <c r="A132" s="65"/>
      <c r="B132" s="64"/>
      <c r="C132" s="65"/>
      <c r="D132" s="66"/>
      <c r="E132" s="58"/>
      <c r="F132" s="56"/>
      <c r="G132" s="53"/>
      <c r="H132" s="53"/>
      <c r="I132" s="53"/>
      <c r="J132" s="53"/>
      <c r="K132" s="53"/>
      <c r="L132" s="53"/>
      <c r="M132" s="53"/>
      <c r="N132" s="53"/>
      <c r="O132" s="53"/>
      <c r="P132" s="53"/>
      <c r="Q132" s="53"/>
      <c r="R132" s="53"/>
      <c r="S132" s="53"/>
      <c r="T132" s="53"/>
    </row>
    <row r="133" spans="1:20" ht="20.100000000000001" customHeight="1" x14ac:dyDescent="0.3">
      <c r="A133" s="65"/>
      <c r="B133" s="198"/>
      <c r="C133" s="198"/>
      <c r="D133" s="198"/>
      <c r="E133" s="198"/>
      <c r="F133" s="56"/>
      <c r="G133" s="53"/>
      <c r="H133" s="53"/>
      <c r="I133" s="53"/>
      <c r="J133" s="53"/>
      <c r="K133" s="53"/>
      <c r="L133" s="53"/>
      <c r="M133" s="53"/>
      <c r="N133" s="53"/>
      <c r="O133" s="53"/>
      <c r="P133" s="53"/>
      <c r="Q133" s="53"/>
      <c r="R133" s="53"/>
      <c r="S133" s="53"/>
      <c r="T133" s="53"/>
    </row>
    <row r="134" spans="1:20" ht="20.100000000000001" customHeight="1" x14ac:dyDescent="0.3">
      <c r="A134" s="58"/>
      <c r="B134" s="198"/>
      <c r="C134" s="198"/>
      <c r="D134" s="198"/>
      <c r="E134" s="198"/>
      <c r="F134" s="56"/>
      <c r="G134" s="53"/>
      <c r="H134" s="53"/>
      <c r="I134" s="53"/>
      <c r="J134" s="53"/>
      <c r="K134" s="53"/>
      <c r="L134" s="53"/>
      <c r="M134" s="53"/>
      <c r="N134" s="53"/>
      <c r="O134" s="53"/>
      <c r="P134" s="53"/>
      <c r="Q134" s="53"/>
      <c r="R134" s="53"/>
      <c r="S134" s="53"/>
      <c r="T134" s="53"/>
    </row>
    <row r="135" spans="1:20" ht="15" customHeight="1" x14ac:dyDescent="0.3">
      <c r="A135" s="58"/>
      <c r="B135" s="58"/>
      <c r="C135" s="76"/>
      <c r="D135" s="77"/>
      <c r="E135" s="58"/>
      <c r="F135" s="56"/>
      <c r="G135" s="53"/>
      <c r="H135" s="53"/>
      <c r="I135" s="53"/>
      <c r="J135" s="53"/>
      <c r="K135" s="53"/>
      <c r="L135" s="53"/>
      <c r="M135" s="53"/>
      <c r="N135" s="53"/>
      <c r="O135" s="53"/>
      <c r="P135" s="53"/>
      <c r="Q135" s="53"/>
      <c r="R135" s="53"/>
      <c r="S135" s="53"/>
      <c r="T135" s="53"/>
    </row>
    <row r="136" spans="1:20" ht="20.100000000000001" customHeight="1" x14ac:dyDescent="0.25">
      <c r="A136" s="53"/>
      <c r="B136" s="53"/>
      <c r="C136" s="53"/>
      <c r="D136" s="53"/>
      <c r="E136" s="53"/>
      <c r="F136" s="53"/>
      <c r="G136" s="53"/>
      <c r="H136" s="53"/>
      <c r="I136" s="53"/>
      <c r="J136" s="53"/>
      <c r="K136" s="53"/>
      <c r="L136" s="53"/>
      <c r="M136" s="53"/>
      <c r="N136" s="53"/>
      <c r="O136" s="53"/>
      <c r="P136" s="53"/>
      <c r="Q136" s="53"/>
      <c r="R136" s="53"/>
      <c r="S136" s="53"/>
      <c r="T136" s="53"/>
    </row>
    <row r="137" spans="1:20" ht="15.75" customHeight="1" x14ac:dyDescent="0.25">
      <c r="A137" s="53"/>
      <c r="B137" s="53"/>
      <c r="C137" s="53"/>
      <c r="D137" s="53"/>
      <c r="E137" s="53"/>
      <c r="F137" s="53"/>
      <c r="G137" s="53"/>
      <c r="H137" s="53"/>
      <c r="I137" s="53"/>
      <c r="J137" s="53"/>
      <c r="K137" s="53"/>
      <c r="L137" s="53"/>
      <c r="M137" s="53"/>
      <c r="N137" s="53"/>
      <c r="O137" s="53"/>
      <c r="P137" s="53"/>
      <c r="Q137" s="53"/>
      <c r="R137" s="53"/>
      <c r="S137" s="53"/>
      <c r="T137" s="53"/>
    </row>
    <row r="138" spans="1:20" ht="42.6" customHeight="1" x14ac:dyDescent="0.25">
      <c r="A138" s="53"/>
      <c r="B138" s="53"/>
      <c r="C138" s="53"/>
      <c r="D138" s="53"/>
      <c r="E138" s="53"/>
      <c r="F138" s="53"/>
      <c r="G138" s="53"/>
      <c r="H138" s="53"/>
      <c r="I138" s="53"/>
      <c r="J138" s="53"/>
      <c r="K138" s="53"/>
      <c r="L138" s="53"/>
      <c r="M138" s="53"/>
      <c r="N138" s="53"/>
      <c r="O138" s="53"/>
      <c r="P138" s="53"/>
      <c r="Q138" s="53"/>
      <c r="R138" s="53"/>
      <c r="S138" s="53"/>
      <c r="T138" s="53"/>
    </row>
    <row r="141" spans="1:20" ht="18.75" x14ac:dyDescent="0.25">
      <c r="B141" s="39"/>
      <c r="C141" s="38"/>
      <c r="D141" s="40"/>
    </row>
    <row r="142" spans="1:20" ht="18.75" x14ac:dyDescent="0.25">
      <c r="B142" s="41"/>
      <c r="C142" s="38"/>
      <c r="D142" s="38"/>
    </row>
  </sheetData>
  <mergeCells count="110">
    <mergeCell ref="B133:E134"/>
    <mergeCell ref="B109:I109"/>
    <mergeCell ref="B110:I110"/>
    <mergeCell ref="B115:I115"/>
    <mergeCell ref="B117:I117"/>
    <mergeCell ref="J87:M87"/>
    <mergeCell ref="B88:I88"/>
    <mergeCell ref="J88:M88"/>
    <mergeCell ref="B89:I89"/>
    <mergeCell ref="J89:M89"/>
    <mergeCell ref="B90:I90"/>
    <mergeCell ref="J90:M90"/>
    <mergeCell ref="B91:I91"/>
    <mergeCell ref="B121:I121"/>
    <mergeCell ref="B114:I114"/>
    <mergeCell ref="B116:I116"/>
    <mergeCell ref="B87:I87"/>
    <mergeCell ref="B94:I94"/>
    <mergeCell ref="B106:I106"/>
    <mergeCell ref="B107:I107"/>
    <mergeCell ref="B108:I108"/>
    <mergeCell ref="J94:M94"/>
    <mergeCell ref="B95:I95"/>
    <mergeCell ref="J95:M95"/>
    <mergeCell ref="J80:M80"/>
    <mergeCell ref="B83:I83"/>
    <mergeCell ref="J83:M83"/>
    <mergeCell ref="B84:I84"/>
    <mergeCell ref="J84:M84"/>
    <mergeCell ref="B85:I85"/>
    <mergeCell ref="J85:M85"/>
    <mergeCell ref="B86:I86"/>
    <mergeCell ref="J86:M86"/>
    <mergeCell ref="B57:I57"/>
    <mergeCell ref="B59:I59"/>
    <mergeCell ref="A8:I8"/>
    <mergeCell ref="A9:I9"/>
    <mergeCell ref="A10:I10"/>
    <mergeCell ref="B56:I56"/>
    <mergeCell ref="B58:I58"/>
    <mergeCell ref="B81:I81"/>
    <mergeCell ref="B82:I82"/>
    <mergeCell ref="B80:I80"/>
    <mergeCell ref="B63:I63"/>
    <mergeCell ref="B69:I69"/>
    <mergeCell ref="B77:I77"/>
    <mergeCell ref="B72:I72"/>
    <mergeCell ref="E13:I13"/>
    <mergeCell ref="J63:M63"/>
    <mergeCell ref="B64:I64"/>
    <mergeCell ref="J64:M64"/>
    <mergeCell ref="B65:I65"/>
    <mergeCell ref="J65:M65"/>
    <mergeCell ref="B60:I60"/>
    <mergeCell ref="B61:I61"/>
    <mergeCell ref="J61:M61"/>
    <mergeCell ref="B62:I62"/>
    <mergeCell ref="J62:M62"/>
    <mergeCell ref="J69:M69"/>
    <mergeCell ref="B70:I70"/>
    <mergeCell ref="J70:M70"/>
    <mergeCell ref="B71:I71"/>
    <mergeCell ref="J71:M71"/>
    <mergeCell ref="B66:I66"/>
    <mergeCell ref="J66:M66"/>
    <mergeCell ref="B67:I67"/>
    <mergeCell ref="J67:M67"/>
    <mergeCell ref="B68:I68"/>
    <mergeCell ref="J68:M68"/>
    <mergeCell ref="J77:M77"/>
    <mergeCell ref="B78:I78"/>
    <mergeCell ref="J78:M78"/>
    <mergeCell ref="B79:I79"/>
    <mergeCell ref="J79:M79"/>
    <mergeCell ref="B73:I73"/>
    <mergeCell ref="J73:M73"/>
    <mergeCell ref="B74:I74"/>
    <mergeCell ref="J74:M74"/>
    <mergeCell ref="B76:I76"/>
    <mergeCell ref="J76:M76"/>
    <mergeCell ref="B75:K75"/>
    <mergeCell ref="B96:I96"/>
    <mergeCell ref="J96:M96"/>
    <mergeCell ref="J91:M91"/>
    <mergeCell ref="B92:I92"/>
    <mergeCell ref="J92:M92"/>
    <mergeCell ref="B93:I93"/>
    <mergeCell ref="J93:M93"/>
    <mergeCell ref="B100:I100"/>
    <mergeCell ref="J100:M100"/>
    <mergeCell ref="B101:I101"/>
    <mergeCell ref="J101:M101"/>
    <mergeCell ref="B102:I102"/>
    <mergeCell ref="J102:M102"/>
    <mergeCell ref="B97:I97"/>
    <mergeCell ref="J97:M97"/>
    <mergeCell ref="B98:I98"/>
    <mergeCell ref="J98:M98"/>
    <mergeCell ref="B99:I99"/>
    <mergeCell ref="J99:M99"/>
    <mergeCell ref="B122:I122"/>
    <mergeCell ref="B118:I118"/>
    <mergeCell ref="B103:I103"/>
    <mergeCell ref="B104:I104"/>
    <mergeCell ref="B105:I105"/>
    <mergeCell ref="B111:I111"/>
    <mergeCell ref="B112:I112"/>
    <mergeCell ref="B113:I113"/>
    <mergeCell ref="B119:I119"/>
    <mergeCell ref="B120:I120"/>
  </mergeCells>
  <printOptions horizontalCentered="1"/>
  <pageMargins left="0.35433070866141736" right="0.31496062992125984" top="0.31496062992125984" bottom="0.31496062992125984" header="0.15748031496062992" footer="0.15748031496062992"/>
  <pageSetup paperSize="9" scale="55" fitToHeight="0" orientation="landscape" r:id="rId1"/>
  <colBreaks count="2" manualBreakCount="2">
    <brk id="2" max="114" man="1"/>
    <brk id="3" max="114" man="1"/>
  </colBreaks>
  <ignoredErrors>
    <ignoredError sqref="A17" numberStoredAsText="1"/>
    <ignoredError sqref="A18" twoDigitTextYear="1"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2025-03-24T14:21:46Z</dcterms:modified>
</cp:coreProperties>
</file>