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tabRatio="1000"/>
  </bookViews>
  <sheets>
    <sheet name="РС" sheetId="17" r:id="rId1"/>
  </sheets>
  <definedNames>
    <definedName name="_xlnm._FilterDatabase" localSheetId="0" hidden="1">РС!$A$11:$O$163</definedName>
    <definedName name="_xlnm.Print_Area" localSheetId="0">РС!$A$1:$O$196</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160" i="17" l="1"/>
  <c r="L160" i="17"/>
  <c r="N160" i="17" s="1"/>
  <c r="K160" i="17"/>
  <c r="M159" i="17"/>
  <c r="L159" i="17"/>
  <c r="N159" i="17" s="1"/>
  <c r="K159" i="17"/>
  <c r="N158" i="17"/>
  <c r="M158" i="17"/>
  <c r="L158" i="17"/>
  <c r="K158" i="17"/>
  <c r="M157" i="17"/>
  <c r="L157" i="17"/>
  <c r="N157" i="17" s="1"/>
  <c r="K157" i="17"/>
  <c r="M156" i="17"/>
  <c r="L156" i="17"/>
  <c r="N156" i="17" s="1"/>
  <c r="K156" i="17"/>
  <c r="N155" i="17"/>
  <c r="M155" i="17"/>
  <c r="L155" i="17"/>
  <c r="K155" i="17"/>
  <c r="M153" i="17"/>
  <c r="L153" i="17"/>
  <c r="N153" i="17" s="1"/>
  <c r="K153" i="17"/>
  <c r="M152" i="17"/>
  <c r="L152" i="17"/>
  <c r="N152" i="17" s="1"/>
  <c r="K152" i="17"/>
  <c r="N150" i="17"/>
  <c r="M150" i="17"/>
  <c r="L150" i="17"/>
  <c r="K150" i="17"/>
  <c r="M148" i="17"/>
  <c r="L148" i="17"/>
  <c r="N148" i="17" s="1"/>
  <c r="K148" i="17"/>
  <c r="M147" i="17"/>
  <c r="N147" i="17" s="1"/>
  <c r="L147" i="17"/>
  <c r="K147" i="17"/>
  <c r="N146" i="17"/>
  <c r="M146" i="17"/>
  <c r="L146" i="17"/>
  <c r="K146" i="17"/>
  <c r="M145" i="17"/>
  <c r="L145" i="17"/>
  <c r="N145" i="17" s="1"/>
  <c r="K145" i="17"/>
  <c r="M144" i="17"/>
  <c r="N144" i="17" s="1"/>
  <c r="L144" i="17"/>
  <c r="K144" i="17"/>
  <c r="M142" i="17"/>
  <c r="L142" i="17"/>
  <c r="N142" i="17" s="1"/>
  <c r="K142" i="17"/>
  <c r="M141" i="17"/>
  <c r="L141" i="17"/>
  <c r="N141" i="17" s="1"/>
  <c r="K141" i="17"/>
  <c r="M140" i="17"/>
  <c r="N140" i="17" s="1"/>
  <c r="L140" i="17"/>
  <c r="K140" i="17"/>
  <c r="M139" i="17"/>
  <c r="L139" i="17"/>
  <c r="N139" i="17" s="1"/>
  <c r="K139" i="17"/>
  <c r="M138" i="17"/>
  <c r="L138" i="17"/>
  <c r="N138" i="17" s="1"/>
  <c r="K138" i="17"/>
  <c r="M137" i="17"/>
  <c r="N137" i="17" s="1"/>
  <c r="L137" i="17"/>
  <c r="K137" i="17"/>
  <c r="M136" i="17"/>
  <c r="L136" i="17"/>
  <c r="N136" i="17" s="1"/>
  <c r="K136" i="17"/>
  <c r="M135" i="17"/>
  <c r="L135" i="17"/>
  <c r="N135" i="17" s="1"/>
  <c r="K135" i="17"/>
  <c r="M134" i="17"/>
  <c r="N134" i="17" s="1"/>
  <c r="L134" i="17"/>
  <c r="K134" i="17"/>
  <c r="M133" i="17"/>
  <c r="L133" i="17"/>
  <c r="N133" i="17" s="1"/>
  <c r="K133" i="17"/>
  <c r="M132" i="17"/>
  <c r="L132" i="17"/>
  <c r="N132" i="17" s="1"/>
  <c r="K132" i="17"/>
  <c r="M131" i="17"/>
  <c r="N131" i="17" s="1"/>
  <c r="L131" i="17"/>
  <c r="K131" i="17"/>
  <c r="M128" i="17"/>
  <c r="L128" i="17"/>
  <c r="N128" i="17" s="1"/>
  <c r="K128" i="17"/>
  <c r="M127" i="17"/>
  <c r="L127" i="17"/>
  <c r="N127" i="17" s="1"/>
  <c r="K127" i="17"/>
  <c r="M126" i="17"/>
  <c r="N126" i="17" s="1"/>
  <c r="L126" i="17"/>
  <c r="K126" i="17"/>
  <c r="M125" i="17"/>
  <c r="L125" i="17"/>
  <c r="N125" i="17" s="1"/>
  <c r="K125" i="17"/>
  <c r="M124" i="17"/>
  <c r="L124" i="17"/>
  <c r="N124" i="17" s="1"/>
  <c r="K124" i="17"/>
  <c r="M123" i="17"/>
  <c r="N123" i="17" s="1"/>
  <c r="L123" i="17"/>
  <c r="K123" i="17"/>
  <c r="M122" i="17"/>
  <c r="L122" i="17"/>
  <c r="N122" i="17" s="1"/>
  <c r="K122" i="17"/>
  <c r="M121" i="17"/>
  <c r="L121" i="17"/>
  <c r="N121" i="17" s="1"/>
  <c r="K121" i="17"/>
  <c r="N119" i="17"/>
  <c r="M119" i="17"/>
  <c r="L119" i="17"/>
  <c r="K119" i="17"/>
  <c r="M118" i="17"/>
  <c r="L118" i="17"/>
  <c r="N118" i="17" s="1"/>
  <c r="K118" i="17"/>
  <c r="M116" i="17"/>
  <c r="L116" i="17"/>
  <c r="N116" i="17" s="1"/>
  <c r="K116" i="17"/>
  <c r="M115" i="17"/>
  <c r="L115" i="17"/>
  <c r="N115" i="17" s="1"/>
  <c r="K115" i="17"/>
  <c r="M114" i="17"/>
  <c r="N114" i="17" s="1"/>
  <c r="L114" i="17"/>
  <c r="K114" i="17"/>
  <c r="M113" i="17"/>
  <c r="L113" i="17"/>
  <c r="N113" i="17" s="1"/>
  <c r="K113" i="17"/>
  <c r="M112" i="17"/>
  <c r="L112" i="17"/>
  <c r="N112" i="17" s="1"/>
  <c r="K112" i="17"/>
  <c r="M111" i="17"/>
  <c r="N111" i="17" s="1"/>
  <c r="L111" i="17"/>
  <c r="K111" i="17"/>
  <c r="M110" i="17"/>
  <c r="L110" i="17"/>
  <c r="N110" i="17" s="1"/>
  <c r="K110" i="17"/>
  <c r="M109" i="17"/>
  <c r="L109" i="17"/>
  <c r="N109" i="17" s="1"/>
  <c r="K109" i="17"/>
  <c r="M108" i="17"/>
  <c r="N108" i="17" s="1"/>
  <c r="L108" i="17"/>
  <c r="K108" i="17"/>
  <c r="M107" i="17"/>
  <c r="L107" i="17"/>
  <c r="N107" i="17" s="1"/>
  <c r="K107" i="17"/>
  <c r="M106" i="17"/>
  <c r="L106" i="17"/>
  <c r="N106" i="17" s="1"/>
  <c r="K106" i="17"/>
  <c r="M105" i="17"/>
  <c r="N105" i="17" s="1"/>
  <c r="L105" i="17"/>
  <c r="K105" i="17"/>
  <c r="M104" i="17"/>
  <c r="L104" i="17"/>
  <c r="N104" i="17" s="1"/>
  <c r="K104" i="17"/>
  <c r="M102" i="17"/>
  <c r="L102" i="17"/>
  <c r="N102" i="17" s="1"/>
  <c r="K102" i="17"/>
  <c r="M101" i="17"/>
  <c r="L101" i="17"/>
  <c r="N101" i="17" s="1"/>
  <c r="K101" i="17"/>
  <c r="N100" i="17"/>
  <c r="M100" i="17"/>
  <c r="L100" i="17"/>
  <c r="K100" i="17"/>
  <c r="M99" i="17"/>
  <c r="L99" i="17"/>
  <c r="N99" i="17" s="1"/>
  <c r="K99" i="17"/>
  <c r="M98" i="17"/>
  <c r="L98" i="17"/>
  <c r="N98" i="17" s="1"/>
  <c r="K98" i="17"/>
  <c r="N97" i="17"/>
  <c r="M97" i="17"/>
  <c r="L97" i="17"/>
  <c r="K97" i="17"/>
  <c r="M96" i="17"/>
  <c r="L96" i="17"/>
  <c r="N96" i="17" s="1"/>
  <c r="K96" i="17"/>
  <c r="M95" i="17"/>
  <c r="L95" i="17"/>
  <c r="N95" i="17" s="1"/>
  <c r="K95" i="17"/>
  <c r="M94" i="17"/>
  <c r="L94" i="17"/>
  <c r="N94" i="17" s="1"/>
  <c r="K94" i="17"/>
  <c r="M93" i="17"/>
  <c r="N93" i="17" s="1"/>
  <c r="L93" i="17"/>
  <c r="K93" i="17"/>
  <c r="M92" i="17"/>
  <c r="L92" i="17"/>
  <c r="N92" i="17" s="1"/>
  <c r="K92" i="17"/>
  <c r="M91" i="17"/>
  <c r="L91" i="17"/>
  <c r="N91" i="17" s="1"/>
  <c r="K91" i="17"/>
  <c r="M90" i="17"/>
  <c r="N90" i="17" s="1"/>
  <c r="L90" i="17"/>
  <c r="K90" i="17"/>
  <c r="M89" i="17"/>
  <c r="L89" i="17"/>
  <c r="N89" i="17" s="1"/>
  <c r="K89" i="17"/>
  <c r="M88" i="17"/>
  <c r="L88" i="17"/>
  <c r="N88" i="17" s="1"/>
  <c r="K88" i="17"/>
  <c r="M87" i="17"/>
  <c r="N87" i="17" s="1"/>
  <c r="L87" i="17"/>
  <c r="K87" i="17"/>
  <c r="M86" i="17"/>
  <c r="L86" i="17"/>
  <c r="N86" i="17" s="1"/>
  <c r="K86" i="17"/>
  <c r="M85" i="17"/>
  <c r="L85" i="17"/>
  <c r="N85" i="17" s="1"/>
  <c r="K85" i="17"/>
  <c r="M84" i="17"/>
  <c r="N84" i="17" s="1"/>
  <c r="L84" i="17"/>
  <c r="K84" i="17"/>
  <c r="M83" i="17"/>
  <c r="L83" i="17"/>
  <c r="N83" i="17" s="1"/>
  <c r="K83" i="17"/>
  <c r="M82" i="17"/>
  <c r="L82" i="17"/>
  <c r="N82" i="17" s="1"/>
  <c r="K82" i="17"/>
  <c r="M79" i="17"/>
  <c r="L79" i="17"/>
  <c r="N79" i="17" s="1"/>
  <c r="K79" i="17"/>
  <c r="M78" i="17"/>
  <c r="L78" i="17"/>
  <c r="N78" i="17" s="1"/>
  <c r="K78" i="17"/>
  <c r="N77" i="17"/>
  <c r="M77" i="17"/>
  <c r="L77" i="17"/>
  <c r="K77" i="17"/>
  <c r="M76" i="17"/>
  <c r="L76" i="17"/>
  <c r="N76" i="17" s="1"/>
  <c r="K76" i="17"/>
  <c r="M75" i="17"/>
  <c r="L75" i="17"/>
  <c r="N75" i="17" s="1"/>
  <c r="K75" i="17"/>
  <c r="M73" i="17"/>
  <c r="L73" i="17"/>
  <c r="N73" i="17" s="1"/>
  <c r="K73" i="17"/>
  <c r="M72" i="17"/>
  <c r="L72" i="17"/>
  <c r="N72" i="17" s="1"/>
  <c r="K72" i="17"/>
  <c r="M70" i="17"/>
  <c r="N70" i="17" s="1"/>
  <c r="L70" i="17"/>
  <c r="K70" i="17"/>
  <c r="M69" i="17"/>
  <c r="L69" i="17"/>
  <c r="N69" i="17" s="1"/>
  <c r="K69" i="17"/>
  <c r="M68" i="17"/>
  <c r="L68" i="17"/>
  <c r="N68" i="17" s="1"/>
  <c r="K68" i="17"/>
  <c r="M67" i="17"/>
  <c r="N67" i="17" s="1"/>
  <c r="L67" i="17"/>
  <c r="K67" i="17"/>
  <c r="M66" i="17"/>
  <c r="N66" i="17" s="1"/>
  <c r="L66" i="17"/>
  <c r="K66" i="17"/>
  <c r="M65" i="17"/>
  <c r="L65" i="17"/>
  <c r="N65" i="17" s="1"/>
  <c r="K65" i="17"/>
  <c r="M64" i="17"/>
  <c r="N64" i="17" s="1"/>
  <c r="L64" i="17"/>
  <c r="K64" i="17"/>
  <c r="M63" i="17"/>
  <c r="N63" i="17" s="1"/>
  <c r="L63" i="17"/>
  <c r="K63" i="17"/>
  <c r="M62" i="17"/>
  <c r="L62" i="17"/>
  <c r="N62" i="17" s="1"/>
  <c r="K62" i="17"/>
  <c r="M61" i="17"/>
  <c r="N61" i="17" s="1"/>
  <c r="L61" i="17"/>
  <c r="K61" i="17"/>
  <c r="M60" i="17"/>
  <c r="N60" i="17" s="1"/>
  <c r="L60" i="17"/>
  <c r="K60" i="17"/>
  <c r="M59" i="17"/>
  <c r="L59" i="17"/>
  <c r="N59" i="17" s="1"/>
  <c r="K59" i="17"/>
  <c r="M58" i="17"/>
  <c r="N58" i="17" s="1"/>
  <c r="L58" i="17"/>
  <c r="K58" i="17"/>
  <c r="M56" i="17"/>
  <c r="L56" i="17"/>
  <c r="N56" i="17" s="1"/>
  <c r="K56" i="17"/>
  <c r="M55" i="17"/>
  <c r="L55" i="17"/>
  <c r="N55" i="17" s="1"/>
  <c r="K55" i="17"/>
  <c r="M54" i="17"/>
  <c r="N54" i="17" s="1"/>
  <c r="L54" i="17"/>
  <c r="K54" i="17"/>
  <c r="M53" i="17"/>
  <c r="L53" i="17"/>
  <c r="N53" i="17" s="1"/>
  <c r="K53" i="17"/>
  <c r="M52" i="17"/>
  <c r="L52" i="17"/>
  <c r="N52" i="17" s="1"/>
  <c r="K52" i="17"/>
  <c r="M51" i="17"/>
  <c r="N51" i="17" s="1"/>
  <c r="L51" i="17"/>
  <c r="K51" i="17"/>
  <c r="M50" i="17"/>
  <c r="L50" i="17"/>
  <c r="N50" i="17" s="1"/>
  <c r="K50" i="17"/>
  <c r="M49" i="17"/>
  <c r="L49" i="17"/>
  <c r="N49" i="17" s="1"/>
  <c r="K49" i="17"/>
  <c r="M48" i="17"/>
  <c r="N48" i="17" s="1"/>
  <c r="L48" i="17"/>
  <c r="K48" i="17"/>
  <c r="M47" i="17"/>
  <c r="L47" i="17"/>
  <c r="N47" i="17" s="1"/>
  <c r="K47" i="17"/>
  <c r="M46" i="17"/>
  <c r="L46" i="17"/>
  <c r="N46" i="17" s="1"/>
  <c r="K46" i="17"/>
  <c r="M45" i="17"/>
  <c r="N45" i="17" s="1"/>
  <c r="L45" i="17"/>
  <c r="K45" i="17"/>
  <c r="M44" i="17"/>
  <c r="L44" i="17"/>
  <c r="N44" i="17" s="1"/>
  <c r="K44" i="17"/>
  <c r="M43" i="17"/>
  <c r="L43" i="17"/>
  <c r="N43" i="17" s="1"/>
  <c r="K43" i="17"/>
  <c r="M42" i="17"/>
  <c r="N42" i="17" s="1"/>
  <c r="L42" i="17"/>
  <c r="K42" i="17"/>
  <c r="K15" i="17"/>
  <c r="L15" i="17"/>
  <c r="N15" i="17" s="1"/>
  <c r="M15" i="17"/>
  <c r="K16" i="17"/>
  <c r="L16" i="17"/>
  <c r="M16" i="17"/>
  <c r="N16" i="17"/>
  <c r="K17" i="17"/>
  <c r="L17" i="17"/>
  <c r="M17" i="17"/>
  <c r="N17" i="17"/>
  <c r="K18" i="17"/>
  <c r="L18" i="17"/>
  <c r="N18" i="17" s="1"/>
  <c r="M18" i="17"/>
  <c r="K19" i="17"/>
  <c r="L19" i="17"/>
  <c r="M19" i="17"/>
  <c r="N19" i="17"/>
  <c r="K20" i="17"/>
  <c r="L20" i="17"/>
  <c r="M20" i="17"/>
  <c r="N20" i="17"/>
  <c r="K21" i="17"/>
  <c r="L21" i="17"/>
  <c r="N21" i="17" s="1"/>
  <c r="M21" i="17"/>
  <c r="K22" i="17"/>
  <c r="L22" i="17"/>
  <c r="M22" i="17"/>
  <c r="N22" i="17"/>
  <c r="K23" i="17"/>
  <c r="L23" i="17"/>
  <c r="M23" i="17"/>
  <c r="N23" i="17"/>
  <c r="K24" i="17"/>
  <c r="L24" i="17"/>
  <c r="N24" i="17" s="1"/>
  <c r="M24" i="17"/>
  <c r="K25" i="17"/>
  <c r="L25" i="17"/>
  <c r="M25" i="17"/>
  <c r="N25" i="17"/>
  <c r="K26" i="17"/>
  <c r="L26" i="17"/>
  <c r="M26" i="17"/>
  <c r="N26" i="17"/>
  <c r="K27" i="17"/>
  <c r="L27" i="17"/>
  <c r="N27" i="17" s="1"/>
  <c r="M27" i="17"/>
  <c r="K28" i="17"/>
  <c r="L28" i="17"/>
  <c r="M28" i="17"/>
  <c r="N28" i="17"/>
  <c r="K29" i="17"/>
  <c r="L29" i="17"/>
  <c r="M29" i="17"/>
  <c r="N29" i="17"/>
  <c r="K30" i="17"/>
  <c r="L30" i="17"/>
  <c r="N30" i="17" s="1"/>
  <c r="M30" i="17"/>
  <c r="K31" i="17"/>
  <c r="L31" i="17"/>
  <c r="M31" i="17"/>
  <c r="N31" i="17"/>
  <c r="K32" i="17"/>
  <c r="L32" i="17"/>
  <c r="M32" i="17"/>
  <c r="N32" i="17"/>
  <c r="K33" i="17"/>
  <c r="L33" i="17"/>
  <c r="N33" i="17" s="1"/>
  <c r="M33" i="17"/>
  <c r="K34" i="17"/>
  <c r="L34" i="17"/>
  <c r="M34" i="17"/>
  <c r="N34" i="17"/>
  <c r="K35" i="17"/>
  <c r="L35" i="17"/>
  <c r="M35" i="17"/>
  <c r="N35" i="17"/>
  <c r="K36" i="17"/>
  <c r="L36" i="17"/>
  <c r="N36" i="17" s="1"/>
  <c r="M36" i="17"/>
  <c r="K37" i="17"/>
  <c r="L37" i="17"/>
  <c r="M37" i="17"/>
  <c r="N37" i="17"/>
  <c r="K38" i="17"/>
  <c r="L38" i="17"/>
  <c r="M38" i="17"/>
  <c r="N38" i="17"/>
  <c r="K39" i="17"/>
  <c r="L39" i="17"/>
  <c r="N39" i="17" s="1"/>
  <c r="M39" i="17"/>
  <c r="K40" i="17"/>
  <c r="L40" i="17"/>
  <c r="M40" i="17"/>
  <c r="N40" i="17"/>
  <c r="M14" i="17"/>
  <c r="L14" i="17"/>
  <c r="K14" i="17"/>
  <c r="I20" i="17"/>
  <c r="I44" i="17" l="1"/>
  <c r="J96" i="17" l="1"/>
  <c r="J93" i="17"/>
  <c r="I77" i="17" l="1"/>
  <c r="I76" i="17"/>
  <c r="I48" i="17"/>
  <c r="I47" i="17"/>
  <c r="I45" i="17"/>
  <c r="J27" i="17"/>
  <c r="J26" i="17"/>
  <c r="I24" i="17"/>
  <c r="I23" i="17"/>
  <c r="I21" i="17"/>
  <c r="F78" i="17" l="1"/>
  <c r="F59" i="17" l="1"/>
  <c r="F31" i="17"/>
  <c r="M149" i="17" l="1"/>
  <c r="L149" i="17"/>
  <c r="M74" i="17"/>
  <c r="L74" i="17"/>
  <c r="L151" i="17" l="1"/>
  <c r="N74" i="17"/>
  <c r="M117" i="17"/>
  <c r="L154" i="17"/>
  <c r="M130" i="17"/>
  <c r="L117" i="17"/>
  <c r="M154" i="17"/>
  <c r="L143" i="17"/>
  <c r="M143" i="17"/>
  <c r="L120" i="17"/>
  <c r="M120" i="17"/>
  <c r="L103" i="17"/>
  <c r="L130" i="17"/>
  <c r="M103" i="17"/>
  <c r="M151" i="17"/>
  <c r="E23" i="17"/>
  <c r="L129" i="17" l="1"/>
  <c r="M129" i="17"/>
  <c r="N103" i="17"/>
  <c r="N120" i="17"/>
  <c r="N130" i="17"/>
  <c r="N129" i="17" l="1"/>
  <c r="C133" i="17" l="1"/>
  <c r="E62" i="17" l="1"/>
  <c r="E63" i="17" s="1"/>
  <c r="E54" i="17"/>
  <c r="E55" i="17" s="1"/>
  <c r="E56" i="17" s="1"/>
  <c r="E38" i="17"/>
  <c r="E39" i="17" s="1"/>
  <c r="E40" i="17" s="1"/>
  <c r="E35" i="17"/>
  <c r="E36" i="17" s="1"/>
  <c r="E51" i="17"/>
  <c r="E52" i="17" s="1"/>
  <c r="E46" i="17"/>
  <c r="M41" i="17" l="1"/>
  <c r="L41" i="17" l="1"/>
  <c r="N41" i="17" s="1"/>
  <c r="L57" i="17"/>
  <c r="M57" i="17"/>
  <c r="N57" i="17" s="1"/>
  <c r="M13" i="17"/>
  <c r="L13" i="17"/>
  <c r="N13" i="17" l="1"/>
  <c r="L81" i="17"/>
  <c r="L80" i="17" s="1"/>
  <c r="M81" i="17"/>
  <c r="M80" i="17" s="1"/>
  <c r="N154" i="17" l="1"/>
  <c r="M71" i="17" l="1"/>
  <c r="M12" i="17" s="1"/>
  <c r="L71" i="17" l="1"/>
  <c r="M161" i="17"/>
  <c r="N14" i="17"/>
  <c r="L12" i="17" l="1"/>
  <c r="L161" i="17" s="1"/>
  <c r="N161" i="17" s="1"/>
  <c r="N71" i="17"/>
  <c r="N81" i="17"/>
  <c r="N80" i="17"/>
  <c r="N12" i="17" l="1"/>
  <c r="N151" i="17"/>
  <c r="N149" i="17" l="1"/>
  <c r="N143" i="17" l="1"/>
  <c r="N117" i="17" l="1"/>
</calcChain>
</file>

<file path=xl/sharedStrings.xml><?xml version="1.0" encoding="utf-8"?>
<sst xmlns="http://schemas.openxmlformats.org/spreadsheetml/2006/main" count="535" uniqueCount="305">
  <si>
    <t xml:space="preserve">РАСЧЕТ СТОИМОСТИ </t>
  </si>
  <si>
    <t>-заполняемые ячейки!</t>
  </si>
  <si>
    <t>№ п/п</t>
  </si>
  <si>
    <t>Код</t>
  </si>
  <si>
    <t>Наименование</t>
  </si>
  <si>
    <t>Ед. изм.</t>
  </si>
  <si>
    <t>Кол-во</t>
  </si>
  <si>
    <t>Цена за единицу, руб. 
(в т.ч. НДС 20%)</t>
  </si>
  <si>
    <t>Общая стоимость, руб. 
(в т.ч. НДС 20%)</t>
  </si>
  <si>
    <t>СМР</t>
  </si>
  <si>
    <t>Итого</t>
  </si>
  <si>
    <t>м2</t>
  </si>
  <si>
    <t>ВСЕГО затрат на выполнение полного комплекса работ:</t>
  </si>
  <si>
    <t>Упрочнение поверхности топпингом на основе корунда для промышленных полов MASTERTOP 450</t>
  </si>
  <si>
    <t>КОМПЛЕКС РАБОТ ПО УСТРОЙСТВУ ПОЛОВ</t>
  </si>
  <si>
    <t>Устройство усиленного шероховатого покрытия TAIKOR толщ.4(5) мм с добавлением песка и покрытием финишным лаком</t>
  </si>
  <si>
    <t xml:space="preserve">КОМПЛЕКС РАБОТ ПО УСТРОЙСТВУ СТЕН </t>
  </si>
  <si>
    <t>2</t>
  </si>
  <si>
    <t>1</t>
  </si>
  <si>
    <t>1.2</t>
  </si>
  <si>
    <t>2.1</t>
  </si>
  <si>
    <t>2.2</t>
  </si>
  <si>
    <t>Штукатурка кирпичных стен и перегородок, в т.ч. бетонный кирпич цем.-песч. раствором толщ. до 20 мм</t>
  </si>
  <si>
    <t>Простая окраска влагостойкой воднодисперсионной краской за 2 раза с полной подготовкой поверхности</t>
  </si>
  <si>
    <t xml:space="preserve">ПРОЧИЕ РАБОТЫ </t>
  </si>
  <si>
    <t>комплекс</t>
  </si>
  <si>
    <t>м пог.</t>
  </si>
  <si>
    <t>3</t>
  </si>
  <si>
    <t>4</t>
  </si>
  <si>
    <t>B 06.01.01</t>
  </si>
  <si>
    <t xml:space="preserve">Сигнальная окраска из чередующихся полос желтого и черного цветов (в т.ч. на колоннах и выступающих ж/б элементах).  в т.ч. в зоне въезда в гараж  </t>
  </si>
  <si>
    <t xml:space="preserve">Нанесение разметки (граница парковочного места, нумерация, указатели направления движения, знаки "место для инвалида" и т.п.), в т.ч. в зоне въезда в гараж  </t>
  </si>
  <si>
    <t xml:space="preserve">Помещение </t>
  </si>
  <si>
    <t xml:space="preserve">Примечания </t>
  </si>
  <si>
    <t>1.3</t>
  </si>
  <si>
    <t>1.4</t>
  </si>
  <si>
    <t>Тонкослойная штукатурка монолитных стен цем.-песч. раствором</t>
  </si>
  <si>
    <t>Тонкослойная штукатурка монолитных ж/б потолков</t>
  </si>
  <si>
    <t>1.5</t>
  </si>
  <si>
    <t xml:space="preserve">Пропитка упрочняющим составом </t>
  </si>
  <si>
    <t>КОМПЛЕКС РАБОТ ПО УСТРОЙСТВУ ПОТОЛКОВ</t>
  </si>
  <si>
    <t>шт</t>
  </si>
  <si>
    <t>Наименование организации _______________________</t>
  </si>
  <si>
    <t>ИНН ___________________________</t>
  </si>
  <si>
    <t>Дата подачи предложения "___" _____________ 2025 г.</t>
  </si>
  <si>
    <t>ЧТУ Заказчика</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</si>
  <si>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</si>
  <si>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</si>
  <si>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ПРИМЕЧАНИЕ:</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</si>
  <si>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</si>
  <si>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подача к местам монтажа (в т.ч. материалов и оборудования поставки ООО "Сэтл Строй");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(Субподрядчик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Субподрядчиком, Субподрядчик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комплексная сдача работ (предъявление результата работ Генподрядчику / Субгенподрядчику / Субподрядчикам, выполняющим последующие виды работ на предоставленном фронте работ, сдача объекта в Эксплуатацию),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Субподрядчика.</t>
  </si>
  <si>
    <t>Стоимость материалов учитывает только стоимость основных материалов, с учетом всех норм расхода, кратности поставок, доставки. Стоимость остальных, прочих и расходных материалов (клей для плитки, крестики, уголки, затирку, стартовый профиль, грунтовку и прочее) учесть в стоимости СМР. Нормы расхода материалов являются фиксированными и изменению не подлежат. Расход материала (на раскладку, бой и иные потери) сверх норм, заложенных в расчете, необходимо учесть в стоимости СМР.</t>
  </si>
  <si>
    <t>ООО "Сэтл Строй" вправе указать Субподрядчику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</si>
  <si>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Работы выполняются в соответствии с рабочей документацией, утвержденной "в производство работ" (раздел "АР", листы авторского надзора, дизайн-проект), техническими требованиями Заказчика (ЧТУ и замечания к РД от технического отдела Заказчика, стандарт экологичности  SetlGREEN, Внутренний стандарт компании "Требования к отделочным работам",  "Требования заказчика по обеспечению тепло-влажностных условий при производстве отделочных работ в зимний период ", "Типовая технологическая карта штукатурные работы ", "Типовая технологическая карта на штукатурные работы гипсовыми составами по керамическому поризованному камню 2,1НФ по ГОСТ 530-2012"), действующими правовыми и техническими нормами (СНиП, ГОСТ, СанПиН; и пр.).</t>
  </si>
  <si>
    <t>На все применяемые основные материалы должны быть предоставлены соответствующие пожарные и гигиенические сертификаты. Класс пожарной опасности отделочных материалов для стен и потолков должен быть не менее, чем указанный в табл. 3 и 28 "Технического регламента о требованиях пожарной безопасности №123-Ф3" от 22.07.2008 г.</t>
  </si>
  <si>
    <t>Все применяемые сухие строительные смеси в обязательном порядке перед применением должны проходить контроль в лаборатории ООО "Сэтл Строй".</t>
  </si>
  <si>
    <t>До начала производства работ Субподрядчик согласовывает образцы всех чистовых отделочных материалов, выкраски, колеровочную палитру по каталогу с ООО "Сэтл Строй" и Заказчиком.</t>
  </si>
  <si>
    <r>
      <rPr>
        <b/>
        <u/>
        <sz val="14"/>
        <rFont val="Times New Roman"/>
        <family val="1"/>
        <charset val="204"/>
      </rPr>
      <t>Применение отделочных материалов в соответствии с требованиями ООО "Сэтл Строй" (см. Приложения):</t>
    </r>
    <r>
      <rPr>
        <b/>
        <sz val="14"/>
        <rFont val="Times New Roman"/>
        <family val="1"/>
        <charset val="204"/>
      </rPr>
      <t xml:space="preserve">
</t>
    </r>
    <r>
      <rPr>
        <sz val="14"/>
        <rFont val="Times New Roman"/>
        <family val="1"/>
        <charset val="204"/>
      </rPr>
      <t>1. черновые отделочные материалы (грунтовки, штукатурные смеси, выравнивающие шпаклевки) применяются системно (одноименного производителя), не допускается применение материалов различных производителей. В случае отсутствия у поставщика грунтовки необходимого производителя, замена осуществляется только на грунтовки "Knauf",
2. грунтовки под гипсовую штукатурку применяются в соответствии с типом поверхности, на которую наносится грунтовочный состав, а также с учетом требований производителей сухих строительных смесей по использованию грунтовок. Для наружных стен из керамических блоков "2НФ" применяется грунтовка "Бетонконтакт",
3. грунтовки под декоративную штукатурку применяются системно с декоративной штукатуркой МОП (одноименного производителя), не допускается применение материалов различных производителей.</t>
    </r>
  </si>
  <si>
    <r>
      <rPr>
        <sz val="14"/>
        <color theme="0"/>
        <rFont val="Times New Roman"/>
        <family val="1"/>
        <charset val="204"/>
      </rPr>
      <t>`</t>
    </r>
    <r>
      <rPr>
        <sz val="14"/>
        <rFont val="Times New Roman"/>
        <family val="1"/>
        <charset val="204"/>
      </rPr>
      <t xml:space="preserve">- мероприятия по предотвращению затапливания помещений с верхних этажей, в связи с отсутствием кровельного покрытия (в случае необходимости),
</t>
    </r>
    <r>
      <rPr>
        <sz val="14"/>
        <color theme="0"/>
        <rFont val="Times New Roman"/>
        <family val="1"/>
        <charset val="204"/>
      </rPr>
      <t>`</t>
    </r>
    <r>
      <rPr>
        <sz val="14"/>
        <rFont val="Times New Roman"/>
        <family val="1"/>
        <charset val="204"/>
      </rPr>
      <t xml:space="preserve">- отделка приямков в помещении автостоянки,
- устройство обмазочной гидроизоляции на цементной основе в местах сопряжения пола с наружными и внутреннми стенами, в водосборных лотках,
- устройство водоотводных лотков в автостоянке,
</t>
    </r>
    <r>
      <rPr>
        <sz val="14"/>
        <color theme="0"/>
        <rFont val="Times New Roman"/>
        <family val="1"/>
        <charset val="204"/>
      </rPr>
      <t>'</t>
    </r>
    <r>
      <rPr>
        <sz val="14"/>
        <rFont val="Times New Roman"/>
        <family val="1"/>
        <charset val="204"/>
      </rPr>
      <t>- нанесение разметки, установка угловой защиты колонн, дорожных знаков и зеркал в автостоянке (при необходимости), (граница парковочного места, нумерация, указатели направления движения, знаки "место для инвалида", защитные ограждения колонн и т.п.),
- сигнальная окраска из чередующихся полос желтого и черного цветов на колоннах и выступающих ж/б элементах в автостоянке,
- полная уборка помещений (по окончании работ), включая очистку и помывку окон и дверей, инженерного оборудования, радиаторов отопления, влажную уборку полов всех помещений, а также всех кафельных поверхностей, удаление товарных наклеек,
- выполнение всех необходимых испытаний, с привлечением сторонней организации, для подтверждения качества выполненных работ действующим нормативным документам (ГОСТ, СП, Регламент), до подписания акта сдачи-приемки работ, подтверждающего исполнение обязательств по договору.</t>
    </r>
  </si>
  <si>
    <t>Возможные допущенные Субподрядчиком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Субподрядчик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</si>
  <si>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</si>
  <si>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Заказчиком на тендере.</t>
  </si>
  <si>
    <t>Объект посетили, с ситуацией на объекте ознакомлены.</t>
  </si>
  <si>
    <t>Субподрядчик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</si>
  <si>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на объекте: Многоквартирные жилые дома со встроенными помещениями, встроенно-пристроенными дошкольными образовательными учреждениями и встроенно-пристроенной подземной автостоянкой, 
по адресу: г. Санкт-Петербург, ул. Кубинская, кад. номер земельного участка 78:14:0007558:8114</t>
  </si>
  <si>
    <t>Основание: разделы АР ст., Р, утвержд. "в произв-во работ"</t>
  </si>
  <si>
    <t>Помещения на отм. -6,390 (уровень подземной автостоянки)</t>
  </si>
  <si>
    <t>Помещения на отм. -9,990 (уровень подземной автостоянки)</t>
  </si>
  <si>
    <r>
      <t xml:space="preserve">Въездные пандусы, </t>
    </r>
    <r>
      <rPr>
        <b/>
        <sz val="14"/>
        <rFont val="Times New Roman"/>
        <family val="1"/>
        <charset val="204"/>
      </rPr>
      <t>тип пола 5А *</t>
    </r>
  </si>
  <si>
    <t>Устройство стяжки из бетона В30, армированной металлической фиброй толщ. 80 мм</t>
  </si>
  <si>
    <r>
      <rPr>
        <sz val="14"/>
        <rFont val="Times New Roman"/>
        <family val="1"/>
        <charset val="204"/>
      </rPr>
      <t>Лестничные площадки,</t>
    </r>
    <r>
      <rPr>
        <b/>
        <sz val="14"/>
        <rFont val="Times New Roman"/>
        <family val="1"/>
        <charset val="204"/>
      </rPr>
      <t xml:space="preserve"> тип пола 6А</t>
    </r>
  </si>
  <si>
    <t>Гидроизоляционный материал типа ЭКП гибкостью на брусе не выше -20ºС</t>
  </si>
  <si>
    <t>Облицовка керамогранитом</t>
  </si>
  <si>
    <t>Гидроизоляция обмаз. на цементной основе в комбинации с эластичной латексной мастикой (завести на стены, узлы прохода трубопроводов)</t>
  </si>
  <si>
    <t>Изоляция МВП толщ. 50 мм (см. ТУ АР-ТЗИ-3 п.8,9)</t>
  </si>
  <si>
    <t>Изоляция из пенополистирола  толщ. 50 мм (см. ТУ АР-ТЗИ-3 п.6,7)</t>
  </si>
  <si>
    <t>Устройство стяжки из фиброцементного раствора М150 толщ. 20 мм</t>
  </si>
  <si>
    <t>Устройство стяжки из фиброцементного раствора М200 толщ. 45 мм</t>
  </si>
  <si>
    <t xml:space="preserve">Устройство стяжки из фиброцементного раствора М150 толщ. 60 мм </t>
  </si>
  <si>
    <t>Устройство уклонообразующей стяжки из фиброцементного раствора М200
min толщ. 40 мм</t>
  </si>
  <si>
    <t>Устройство стяжки из фиброцементного раствора М200 толщ. 40 мм</t>
  </si>
  <si>
    <t>Устройство стяжки из фиброцементного раствора М200 толщ. 40 мм с пароизоляцией полиэтиленовой пленкой 200 мкм</t>
  </si>
  <si>
    <t xml:space="preserve">Устройство стяжки из бетона В30, армированной металлической фиброй толщ. 80 мм </t>
  </si>
  <si>
    <t>Устройство стяжки из фиброцементного раствора М150 толщ. 50 мм</t>
  </si>
  <si>
    <t xml:space="preserve">Лестницы </t>
  </si>
  <si>
    <t>Устройство стяжки из фиброцементного раствора М150 толщ. 80 мм</t>
  </si>
  <si>
    <t>Устройство стяжки из фиброцементного раствора М150 толщ. 60 мм</t>
  </si>
  <si>
    <t>Устройство стяжки из фиброцементного раствора М150 толщ. 100 мм</t>
  </si>
  <si>
    <t>Изоляция МВП толщ. 110 мм (см. ТУ АР-ТЗИ-3 п.8)</t>
  </si>
  <si>
    <r>
      <rPr>
        <sz val="14"/>
        <rFont val="Times New Roman"/>
        <family val="1"/>
        <charset val="204"/>
      </rPr>
      <t>Вход на лестничную клетку,</t>
    </r>
    <r>
      <rPr>
        <b/>
        <sz val="14"/>
        <rFont val="Times New Roman"/>
        <family val="1"/>
        <charset val="204"/>
      </rPr>
      <t xml:space="preserve"> тип пола 11А</t>
    </r>
  </si>
  <si>
    <r>
      <rPr>
        <sz val="14"/>
        <rFont val="Times New Roman"/>
        <family val="1"/>
        <charset val="204"/>
      </rPr>
      <t>Вход на лестничную клетку,</t>
    </r>
    <r>
      <rPr>
        <b/>
        <sz val="14"/>
        <rFont val="Times New Roman"/>
        <family val="1"/>
        <charset val="204"/>
      </rPr>
      <t xml:space="preserve"> тип пола 10А</t>
    </r>
  </si>
  <si>
    <r>
      <rPr>
        <sz val="14"/>
        <rFont val="Times New Roman"/>
        <family val="1"/>
        <charset val="204"/>
      </rPr>
      <t>Вход на лестничную клетку,</t>
    </r>
    <r>
      <rPr>
        <b/>
        <sz val="14"/>
        <rFont val="Times New Roman"/>
        <family val="1"/>
        <charset val="204"/>
      </rPr>
      <t xml:space="preserve"> тип пола 9А</t>
    </r>
  </si>
  <si>
    <t>Технический этаж на отм.-3,130</t>
  </si>
  <si>
    <r>
      <t xml:space="preserve">Лестничные площадки, </t>
    </r>
    <r>
      <rPr>
        <b/>
        <sz val="14"/>
        <rFont val="Times New Roman"/>
        <family val="1"/>
        <charset val="204"/>
      </rPr>
      <t>тип пола 18А</t>
    </r>
  </si>
  <si>
    <t xml:space="preserve">Въезд в гараж с отм.-1,500 до отм.-9,990, с отм.-1,500 до отм.-6,390 </t>
  </si>
  <si>
    <t>Помещения на отм. -6,390  (уровень подземной автостоянки)</t>
  </si>
  <si>
    <t xml:space="preserve">Тонкослойная штукатурка монолитных стен гипсовыми смесями </t>
  </si>
  <si>
    <t>Штукатурка кирпичных стен и перегородок гипсовыми смесями</t>
  </si>
  <si>
    <t>Улучшенная окраска влагостойкой воднодисперсионной краской за 2 раза с полной подготовкой поверхности</t>
  </si>
  <si>
    <t>Лифтовый холл, пом.А.8.2,А.8.5, А.8.9, А.8.13, А.9.3, А.9.6, А.10.3, А.10.8, А.10.11, А.11.6, А.12.2, А.12.5, А.12.9, А.13.3, А.11.3</t>
  </si>
  <si>
    <t>Тамбур-шлюз, пом.А.8.11, А.8.4, А.8.8, А.8.12, А.9.2, А.9.8, А.10.4, А.10.7, А.10.10, А.11.4, А.11.8, А.12.12, А.12.4, А.12.8, А.13.2</t>
  </si>
  <si>
    <t>Лифтовый холл, пом.П.2.3.4, П.3.2.4, П.3.3.6, П.3.4.4, П.4.1.3, П.4.2.1, П.4.3.3</t>
  </si>
  <si>
    <t>Зашивка 1 сл. ГВЛВ толщ. 12,5 мм по металлич. каркасу из профиля оцинкованного</t>
  </si>
  <si>
    <t>Зашивка 1 сл. ГКЛ толщ. 12,5 мм по металлич. каркасу из профиля оцинкованного</t>
  </si>
  <si>
    <t>Облицовка глазурованной керамической плиткой</t>
  </si>
  <si>
    <t xml:space="preserve">Помещение охраны, пом.А.1.20, А.6.11 </t>
  </si>
  <si>
    <t>ПУИ охраны, санузел охраны, пом. А.1.21, А.1.22, А.6.12, А.6.13</t>
  </si>
  <si>
    <t>ПУИ, пом.А.1.15</t>
  </si>
  <si>
    <t>Венткамеры, ИТП, электрощитовые, ГРЩ, водомерные узлы, АУПТ, серверная, пом.А.1.8, А.1.19, А.1.23, А.2.2, А.2.6, А.2.13, А.3.2, А.3.6, А.3.9, А.4.2, А.4.6, А.4.10, А.4.14, А.5.2, А.5.3, А.6.2, А.6.4, А.6.5, А.7.2, А.7.6, А.7.10, А.8.7, П.1.1.1, П.1.2.1, П.1.2.3, П.1.3.1, П.1.3.2, П.1.3.3, П.2.1.1, П.2.1.3, П.2.1.5, П.2.1.7, П.2.3.1, П.3.1.1, П.3.1.2, П.3.2.1, П.3.3.1, П.3.3.3, П.3.4.1, П.3.4.3, П.4.1.1, П.4.3.1, П.4.5.4, П.4.5.5</t>
  </si>
  <si>
    <t>Венткамеры, пом.А.1.8, А.8.7, А.8.15, А.8.16, А.9.5, А.10.5, А.10.12, А.11.2, А.11.10, А.12.7, А.12.11, А.13.5, А.13.6</t>
  </si>
  <si>
    <t>Изоляция мин. ватой толщ. 120 мм, плотность не менее 15 кг/м3, коэфф. теплопроводности не более 0,041 Вт/м*С (см. ТУ АР-ТЗИ-3)</t>
  </si>
  <si>
    <t>Изоляция мин. ватой толщ. 50 мм, плотность не менее 110 кг/м3, коэфф. теплопроводности не более 0,041 Вт/м*С (см. ТУ АР-ТЗИ-3)</t>
  </si>
  <si>
    <t>Тонкослойная штукатурка по утеплителю с армирующей сеткой</t>
  </si>
  <si>
    <t xml:space="preserve">Выход из автостоянки, пом.А.5.11 </t>
  </si>
  <si>
    <t>Изоляция мин. ватой толщ. 100 мм, плотность не менее 15 кг/м3, коэфф. теплопроводности не более 0,041 Вт/м*С (см. ТУ АР-ТЗИ-3)</t>
  </si>
  <si>
    <t>Устройство подвесного потолка на видимой подсистеме  по типу Armstrong  (или аналог) на видимой подсистеме</t>
  </si>
  <si>
    <t>Венткамеры, ИТП, электрощитовые, ГРЩ, водомерные узлы, АУПТ, серверная, ПУИ, пом.А.1.8, А.1.19, А.1.23, А.2.2, А.2.6, А.2.13, А.3.2, А.3.6, А.3.9, А.4.2, А.4.6, А.4.10, А.4.14, А.5.2, А.5.3, А.6.2, А.6.4, А.6.5, А.7.2, А.7.6, А.7.10, А.8.7, П.1.1.1, П.1.2.1, П.1.2.3, П.1.3.1, П.1.3.2, П.1.3.3, П.2.1.1, П.2.1.3, П.2.1.5, П.2.1.7, П.2.3.1, П.3.1.1, П.3.1.2, П.3.2.1, П.3.3.1, П.3.3.3, П.3.4.1, П.3.4.3, П.4.1.1, П.4.3.1, П.4.5.4, П.4.5.5, А.1.15</t>
  </si>
  <si>
    <t>Помещения хранения автомобилей, пом.А 1.1, А2.1, А 3.1, А 4.1, А 5.1, А 6.1, А 7.1</t>
  </si>
  <si>
    <t>Изоляция мин. ватой толщ. 20 мм, плотность не менее 110 кг/м3, коэфф. теплопроводности не более 0,041 Вт/м*С (см. ТУ АР-ТЗИ-3)</t>
  </si>
  <si>
    <t>Помещения хранения автомобилей, пом.А 1.1, А2.1, А 3.1, А 4.1, А 5.1, А 6.1, А 7.1, А 8.1, А 9.1, А 10.1, А 11.1, А 12.1, А 13.1</t>
  </si>
  <si>
    <t xml:space="preserve">Поставка и монтаж дверного блока МДФ внутреннего, глухого, правого, класс прочности Мд1, с запором, с порогом, 810х2100 мм  (поз.17А) </t>
  </si>
  <si>
    <t xml:space="preserve">Поставка и монтаж дверного блока МДФ внутреннего, глухого, левого, класс прочности Мд1, с запором, с порогом, 810х2100 мм  (поз.18А) </t>
  </si>
  <si>
    <t>2.3</t>
  </si>
  <si>
    <t>2.4</t>
  </si>
  <si>
    <t>3.1</t>
  </si>
  <si>
    <t>4.1</t>
  </si>
  <si>
    <t>4.2</t>
  </si>
  <si>
    <t>3.2</t>
  </si>
  <si>
    <t>3.3</t>
  </si>
  <si>
    <t>3.4</t>
  </si>
  <si>
    <t>1.1.1</t>
  </si>
  <si>
    <t>1.1.2</t>
  </si>
  <si>
    <t>1.1.3</t>
  </si>
  <si>
    <t>1.1.4</t>
  </si>
  <si>
    <t>1.1.5</t>
  </si>
  <si>
    <t>1.1.6</t>
  </si>
  <si>
    <t>1.1.7</t>
  </si>
  <si>
    <t>1.1.8</t>
  </si>
  <si>
    <t>1.1.9</t>
  </si>
  <si>
    <t>1.1.10</t>
  </si>
  <si>
    <t>1.1.11</t>
  </si>
  <si>
    <t>1.1.12</t>
  </si>
  <si>
    <t>1.1.13</t>
  </si>
  <si>
    <t>1.1.14</t>
  </si>
  <si>
    <t>1.1.15</t>
  </si>
  <si>
    <t>1.1.16</t>
  </si>
  <si>
    <t>1.1.17</t>
  </si>
  <si>
    <t>1.1.18</t>
  </si>
  <si>
    <t>1.1.19</t>
  </si>
  <si>
    <t>1.1.20</t>
  </si>
  <si>
    <t>1.1.21</t>
  </si>
  <si>
    <t>1.1.22</t>
  </si>
  <si>
    <t>1.1.23</t>
  </si>
  <si>
    <t>1.1.24</t>
  </si>
  <si>
    <t>1.2.1</t>
  </si>
  <si>
    <t>1.2.2</t>
  </si>
  <si>
    <t>1.2.3</t>
  </si>
  <si>
    <t>1.2.4</t>
  </si>
  <si>
    <t>1.2.5</t>
  </si>
  <si>
    <t>1.2.6</t>
  </si>
  <si>
    <t>1.2.7</t>
  </si>
  <si>
    <t>1.2.8</t>
  </si>
  <si>
    <t>1.2.9</t>
  </si>
  <si>
    <t>1.2.10</t>
  </si>
  <si>
    <t>1.2.11</t>
  </si>
  <si>
    <t>1.2.12</t>
  </si>
  <si>
    <t>1.2.13</t>
  </si>
  <si>
    <t>1.3.2</t>
  </si>
  <si>
    <t>1.3.3</t>
  </si>
  <si>
    <t>1.3.4</t>
  </si>
  <si>
    <t>1.3.5</t>
  </si>
  <si>
    <t>1.3.6</t>
  </si>
  <si>
    <t>1.3.7</t>
  </si>
  <si>
    <t>1.3.8</t>
  </si>
  <si>
    <t>1.3.9</t>
  </si>
  <si>
    <t>1.3.10</t>
  </si>
  <si>
    <t>1.3.11</t>
  </si>
  <si>
    <t>1.3.12</t>
  </si>
  <si>
    <t>1.3.14</t>
  </si>
  <si>
    <t>1.4.1</t>
  </si>
  <si>
    <t>1.4.2</t>
  </si>
  <si>
    <t>1.5.1</t>
  </si>
  <si>
    <t>1.5.2</t>
  </si>
  <si>
    <t>2.1.1</t>
  </si>
  <si>
    <t>2.1.2</t>
  </si>
  <si>
    <t>2.1.3</t>
  </si>
  <si>
    <t>2.1.4</t>
  </si>
  <si>
    <t>2.1.5</t>
  </si>
  <si>
    <t>2.1.6</t>
  </si>
  <si>
    <t>2.1.7</t>
  </si>
  <si>
    <t>2.1.8</t>
  </si>
  <si>
    <t>2.1.9</t>
  </si>
  <si>
    <t>2.1.10</t>
  </si>
  <si>
    <t>2.1.11</t>
  </si>
  <si>
    <t>2.1.12</t>
  </si>
  <si>
    <t>2.1.13</t>
  </si>
  <si>
    <t>2.1.14</t>
  </si>
  <si>
    <t>2.1.15</t>
  </si>
  <si>
    <t>2.1.16</t>
  </si>
  <si>
    <t>2.1.17</t>
  </si>
  <si>
    <t>2.1.18</t>
  </si>
  <si>
    <t>2.1.19</t>
  </si>
  <si>
    <t>2.1.20</t>
  </si>
  <si>
    <t>2.1.21</t>
  </si>
  <si>
    <t>2.2.1</t>
  </si>
  <si>
    <t>2.2.2</t>
  </si>
  <si>
    <t>2.2.3</t>
  </si>
  <si>
    <t>2.2.4</t>
  </si>
  <si>
    <t>2.2.5</t>
  </si>
  <si>
    <t>2.2.6</t>
  </si>
  <si>
    <t>2.2.7</t>
  </si>
  <si>
    <t>2.2.8</t>
  </si>
  <si>
    <t>2.2.9</t>
  </si>
  <si>
    <t>2.2.10</t>
  </si>
  <si>
    <t>2.2.11</t>
  </si>
  <si>
    <t>2.2.12</t>
  </si>
  <si>
    <t>2.2.13</t>
  </si>
  <si>
    <t>2.3.1</t>
  </si>
  <si>
    <t>2.3.2</t>
  </si>
  <si>
    <t>2.4.1</t>
  </si>
  <si>
    <t>2.4.2</t>
  </si>
  <si>
    <t>2.4.3</t>
  </si>
  <si>
    <t>2.4.4</t>
  </si>
  <si>
    <t>2.4.5</t>
  </si>
  <si>
    <t>2.4.6</t>
  </si>
  <si>
    <t>2.4.7</t>
  </si>
  <si>
    <t>2.4.8</t>
  </si>
  <si>
    <t>3.1.1</t>
  </si>
  <si>
    <t>3.1.2</t>
  </si>
  <si>
    <t>3.1.3</t>
  </si>
  <si>
    <t>3.1.4</t>
  </si>
  <si>
    <t>3.1.5</t>
  </si>
  <si>
    <t>3.1.6</t>
  </si>
  <si>
    <t>3.1.7</t>
  </si>
  <si>
    <t>3.1.8</t>
  </si>
  <si>
    <t>3.1.9</t>
  </si>
  <si>
    <t>3.1.10</t>
  </si>
  <si>
    <t>3.1.11</t>
  </si>
  <si>
    <t>3.1.12</t>
  </si>
  <si>
    <t>3.2.1</t>
  </si>
  <si>
    <t>3.2.2</t>
  </si>
  <si>
    <t>3.2.3</t>
  </si>
  <si>
    <t>3.2.4</t>
  </si>
  <si>
    <t>3.2.5</t>
  </si>
  <si>
    <t>3.3.1</t>
  </si>
  <si>
    <t>3.4.1</t>
  </si>
  <si>
    <t>3.4.2</t>
  </si>
  <si>
    <t>4.3</t>
  </si>
  <si>
    <t>4.4</t>
  </si>
  <si>
    <t>4.5</t>
  </si>
  <si>
    <t>4.6</t>
  </si>
  <si>
    <t>Устройство плинтуса из керамогранита высотой 100 мм</t>
  </si>
  <si>
    <t>м.пог.</t>
  </si>
  <si>
    <t>1.2.14</t>
  </si>
  <si>
    <t>1.2.15</t>
  </si>
  <si>
    <r>
      <t xml:space="preserve">Помещения хранения автомобилей, пом.А 1.1, А2.1, А 3.1, А 4.1, А 5.1, А 6.1, А 7.1, </t>
    </r>
    <r>
      <rPr>
        <b/>
        <sz val="14"/>
        <rFont val="Times New Roman"/>
        <family val="1"/>
        <charset val="204"/>
      </rPr>
      <t xml:space="preserve">тип пола 5А </t>
    </r>
  </si>
  <si>
    <r>
      <t xml:space="preserve">ИТП, насосная станция ХП, повысительная насосная станция, водомерный узел, АУПТ, пом. П.1.3.1, П.1.3.3, П.1.2.1, П.1.3.2, П.2.1.5, П.2.1.7, А.2.13, П.2.1.1, П.2.1.3, П.3.3.3, П.3.3.1, П.3.1.1, П.3.1.2, А.3.9, А.4.10, П.4.1.1, А.6.4, А.7.10, П.4.5.4, П.4.5.5, </t>
    </r>
    <r>
      <rPr>
        <b/>
        <sz val="14"/>
        <rFont val="Times New Roman"/>
        <family val="1"/>
        <charset val="204"/>
      </rPr>
      <t>тип пола 2А</t>
    </r>
  </si>
  <si>
    <r>
      <t xml:space="preserve">Лифтовый холл, пом.А.1.4, А.1.14, А.1.17, А.1.10, А.2.4, А.2.8, А.3.5, А.3.8, А.4.12, А.4.4, А.4.8, А.5.6, А.5.8, А.5.10, А.6.7, А.6.8, А.7.5, А.7.7, </t>
    </r>
    <r>
      <rPr>
        <b/>
        <sz val="14"/>
        <rFont val="Times New Roman"/>
        <family val="1"/>
        <charset val="204"/>
      </rPr>
      <t xml:space="preserve">тип пола 3А </t>
    </r>
  </si>
  <si>
    <r>
      <t xml:space="preserve">Тамбур-шлюз, пом.А.1.2, А.1.9, А.1.13, А.1.16, А.2.3, А.2.7, А.2.10, А.2.14, А.3.3, А.3.7, А.4.11, А.4.3, А.4.7, А.5.4, А.5.7, А.5.9, А.6.9, А.6.6, А.6.14, А.7.4, А.7.8, </t>
    </r>
    <r>
      <rPr>
        <b/>
        <sz val="14"/>
        <rFont val="Times New Roman"/>
        <family val="1"/>
        <charset val="204"/>
      </rPr>
      <t xml:space="preserve">тип пола 3А </t>
    </r>
  </si>
  <si>
    <r>
      <rPr>
        <sz val="14"/>
        <rFont val="Times New Roman"/>
        <family val="1"/>
        <charset val="204"/>
      </rPr>
      <t xml:space="preserve">Электрощитовая, серверная, ГРЩ,  пом.А.1.8, П.1.1.1, П.1.2.3, П.2.3.1, П.3.4.1, П.3.4.3, П.3.2.1, П.4.3.1, А.4.14,   </t>
    </r>
    <r>
      <rPr>
        <b/>
        <sz val="14"/>
        <rFont val="Times New Roman"/>
        <family val="1"/>
        <charset val="204"/>
      </rPr>
      <t xml:space="preserve">тип пола 7А </t>
    </r>
  </si>
  <si>
    <r>
      <t>Венткамеры, пом.А.1.23, А.2.2, А.4.6, А.5.3, А.7.2,</t>
    </r>
    <r>
      <rPr>
        <b/>
        <sz val="14"/>
        <rFont val="Times New Roman"/>
        <family val="1"/>
        <charset val="204"/>
      </rPr>
      <t xml:space="preserve"> тип пола 12А </t>
    </r>
  </si>
  <si>
    <r>
      <t xml:space="preserve">Венткамеры, пом.А.1.19, А.2.6, А.3.2, А.3.6, А.6.2, А.7.6, А.4.2, А.5.2, А.6.5, </t>
    </r>
    <r>
      <rPr>
        <b/>
        <sz val="14"/>
        <rFont val="Times New Roman"/>
        <family val="1"/>
        <charset val="204"/>
      </rPr>
      <t xml:space="preserve"> тип пола 13А </t>
    </r>
  </si>
  <si>
    <r>
      <t xml:space="preserve">Помещения хранения автомобилей, пом.А 8.1, А 9.1, А 10.1, А 11.1, 
А 12.1, А 13.1, </t>
    </r>
    <r>
      <rPr>
        <b/>
        <sz val="14"/>
        <rFont val="Times New Roman"/>
        <family val="1"/>
        <charset val="204"/>
      </rPr>
      <t xml:space="preserve">тип пола 5А </t>
    </r>
  </si>
  <si>
    <r>
      <t xml:space="preserve">Лифтовый холл, пом.А.8.2,А.8.5, А.8.9, А.8.13, А.9.3, А.9.6, А.10.3, А.10.8, А.10.11, А.11.6, А.12.2, А.12.5, А.12.9, А.13.3, А.11.3, </t>
    </r>
    <r>
      <rPr>
        <b/>
        <sz val="14"/>
        <rFont val="Times New Roman"/>
        <family val="1"/>
        <charset val="204"/>
      </rPr>
      <t xml:space="preserve">тип пола 3А </t>
    </r>
  </si>
  <si>
    <r>
      <t xml:space="preserve">Тамбур-шлюз, пом.А.8.11, А.8.4, А.8.8, А.8.12, А.9.2, А.9.8, А.10.4, А.10.7, А.10.10, А.11.4, А.11.8, А.12.12, А.12.4, А.12.8, А.13.2, </t>
    </r>
    <r>
      <rPr>
        <b/>
        <sz val="14"/>
        <rFont val="Times New Roman"/>
        <family val="1"/>
        <charset val="204"/>
      </rPr>
      <t xml:space="preserve">тип пола 3А </t>
    </r>
  </si>
  <si>
    <r>
      <t>Венткамеры, пом.А.8.15, А.8.16, А.10.5, А.11.10, А.12.7, А.13.5,</t>
    </r>
    <r>
      <rPr>
        <b/>
        <sz val="14"/>
        <rFont val="Times New Roman"/>
        <family val="1"/>
        <charset val="204"/>
      </rPr>
      <t xml:space="preserve"> тип пола 12А </t>
    </r>
  </si>
  <si>
    <r>
      <t xml:space="preserve">Венткамеры, пом.А.8.7, А.9.5, А.10.12, А.11.2, А.12.11, А.13.6, </t>
    </r>
    <r>
      <rPr>
        <b/>
        <sz val="14"/>
        <rFont val="Times New Roman"/>
        <family val="1"/>
        <charset val="204"/>
      </rPr>
      <t xml:space="preserve"> тип пола 13А </t>
    </r>
  </si>
  <si>
    <r>
      <rPr>
        <sz val="14"/>
        <rFont val="Times New Roman"/>
        <family val="1"/>
        <charset val="204"/>
      </rPr>
      <t>Лестницы,</t>
    </r>
    <r>
      <rPr>
        <b/>
        <sz val="14"/>
        <rFont val="Times New Roman"/>
        <family val="1"/>
        <charset val="204"/>
      </rPr>
      <t xml:space="preserve"> </t>
    </r>
    <r>
      <rPr>
        <sz val="14"/>
        <rFont val="Times New Roman"/>
        <family val="1"/>
        <charset val="204"/>
      </rPr>
      <t xml:space="preserve">выход из автостоянки, выход из технических помещений пом.А.1.3, А.1.11, А.1.12, А.1.18, А.2.12, А.2.5, А.2.9, А.2.12, А.3.4, А.4.13, А.4.5, А.4.9, А.5.5, А.5.11, А.6.3, А.6.10, А.7.3, А.7.9, А.8.3, А.8.6, А.8.10, А.8.14, А.9.7, А.9.4, А.10.2, А.10.6, А.10.9, А.11.7, А.11.5, А.12.3, А.12.10, А.12.6, А.13.4, П.4.5.3, </t>
    </r>
    <r>
      <rPr>
        <b/>
        <sz val="14"/>
        <rFont val="Times New Roman"/>
        <family val="1"/>
        <charset val="204"/>
      </rPr>
      <t>тип пола 8А</t>
    </r>
  </si>
  <si>
    <t xml:space="preserve">Лифтовый холл, пом.А.1.4, А.1.14, А.1.17, А.1.10, А.2.4, А.2.8, А.3.5, А.3.8, А.4.12, А.4.4, А.4.8, А.5.6, А.5.8, А.5.10, А.6.7, А.6.8, А.7.5, А.7.7, </t>
  </si>
  <si>
    <r>
      <t>Тамбур-шлюз, пом.А.1.2, А.1.9, А.1.13, А.1.16, А.2.3, А.2.7, А.2.10, А.2.14, А.3.3, А.3.7, А.4.11, А.4.3, А.4.7, А.5.4, А.5.7, А.5.9, А.6.9, А.6.6, А.6.14, А.7.4, А.7.8</t>
    </r>
    <r>
      <rPr>
        <sz val="14"/>
        <color theme="1"/>
        <rFont val="Times New Roman"/>
        <family val="1"/>
        <charset val="204"/>
      </rPr>
      <t/>
    </r>
  </si>
  <si>
    <t>Лестницы, пом. А.1.18, А.1.12, А.1.11, А.2.9, А.1.3, А.2.12, А.2.5, А.3.4, А.4.13, А.4.9, А.4.5, А.5.5, П.4.5.3, А.6.10, А.6.3, А.7.3, А.7.9 (на отм.-9,990 А.8.3, А.8.6, А.8.10, А.8.14, А.9.4, А.9.7, А.10.6, А.10.9, А.11.5, А.11.7, А.12.3, А.12.6, А.12.10, А.13.4)</t>
  </si>
  <si>
    <r>
      <t xml:space="preserve">Кладовые, коридоры кладовых, </t>
    </r>
    <r>
      <rPr>
        <b/>
        <sz val="14"/>
        <rFont val="Times New Roman"/>
        <family val="1"/>
        <charset val="204"/>
      </rPr>
      <t xml:space="preserve">тип пола 18А </t>
    </r>
  </si>
  <si>
    <t>Лифтовый холл, пом.А.1.4, А.1.14, А.1.17, А.1.10, А.2.4, А.2.8, А.3.5, А.3.8, А.4.12, А.4.4, А.4.8, А.5.6, А.5.8, А.5.10, А.6.7, А.6.8, А.7.5, А.7.7</t>
  </si>
  <si>
    <r>
      <t>Санузел охраны, ПУИ охраны, помещение охраны, пом. А.1.20,</t>
    </r>
    <r>
      <rPr>
        <b/>
        <sz val="14"/>
        <rFont val="Times New Roman"/>
        <family val="1"/>
        <charset val="204"/>
      </rPr>
      <t xml:space="preserve"> </t>
    </r>
    <r>
      <rPr>
        <sz val="14"/>
        <rFont val="Times New Roman"/>
        <family val="1"/>
        <charset val="204"/>
      </rPr>
      <t>А.1.21, А.1.22, А.6.11, А.6.12, А.6.13</t>
    </r>
  </si>
  <si>
    <t xml:space="preserve">Устройство лотков водоотводных без решетки </t>
  </si>
  <si>
    <t xml:space="preserve">Устройство лотка водоотводного DN100 c чугунной решеткой Standartpark (или аналог)
с щелевой чугунной решеткой и пескоуловителем </t>
  </si>
  <si>
    <t>Помещения хранения автомобилей, пом.А 8.1, А 9.1, А 10.1, А 11.1, А 12.1, А 13.1</t>
  </si>
  <si>
    <r>
      <t xml:space="preserve">Лифтовый холл, пом.П.2.3.4, П.3.2.4, П.3.3.6, П.3.4.4, П.4.1.3, П.4.2.1, П.4.3.3, </t>
    </r>
    <r>
      <rPr>
        <b/>
        <sz val="14"/>
        <rFont val="Times New Roman"/>
        <family val="1"/>
        <charset val="204"/>
      </rPr>
      <t>тип пола 3А</t>
    </r>
  </si>
  <si>
    <t>1.5.3</t>
  </si>
  <si>
    <t>1.5.4</t>
  </si>
  <si>
    <t>1.5.5</t>
  </si>
  <si>
    <t>1.1.25</t>
  </si>
  <si>
    <t>1.1.26</t>
  </si>
  <si>
    <t>1.1.27</t>
  </si>
  <si>
    <r>
      <t>Санузел охраны, ПУИ, ПУИ охраны, помещения охраны, пом.А.1.15, А.1.20,</t>
    </r>
    <r>
      <rPr>
        <b/>
        <sz val="14"/>
        <rFont val="Times New Roman"/>
        <family val="1"/>
        <charset val="204"/>
      </rPr>
      <t xml:space="preserve"> </t>
    </r>
    <r>
      <rPr>
        <sz val="14"/>
        <rFont val="Times New Roman"/>
        <family val="1"/>
        <charset val="204"/>
      </rPr>
      <t xml:space="preserve">А.1.21, А.1.22, А.6.11, А.6.12, А.6.13,  </t>
    </r>
    <r>
      <rPr>
        <b/>
        <sz val="14"/>
        <rFont val="Times New Roman"/>
        <family val="1"/>
        <charset val="204"/>
      </rPr>
      <t xml:space="preserve">тип пола 4А </t>
    </r>
  </si>
  <si>
    <r>
      <t xml:space="preserve">Коридоры технического этажа, П.2.3.5, П.3.2.5, П.3.3.7, П.3.4.6, П.4.1.5, П.4.3.5, П.4.2.3, П.2.3.2,  </t>
    </r>
    <r>
      <rPr>
        <b/>
        <sz val="14"/>
        <rFont val="Times New Roman"/>
        <family val="1"/>
        <charset val="204"/>
      </rPr>
      <t xml:space="preserve">тип пола 18А </t>
    </r>
  </si>
  <si>
    <t>пом.П.2.3.2 на отм.-2,640</t>
  </si>
  <si>
    <t>тип е7</t>
  </si>
  <si>
    <t>Изоляция мин. ватой толщ. 50 мм, плотность не менее 15 кг/м3, коэфф. теплопроводности не более 0,041 Вт/м*С (см. ТУ АР-ТЗИ-3)</t>
  </si>
  <si>
    <t>участки плиты под приямками</t>
  </si>
  <si>
    <t>Лестницы, в т.ч. нижняя поверхность лестничных маршей, площадок, пом. А.1.18, А.1.12, А.1.11, А.2.9, А.1.3, А.2.12, А.2.5, А.3.4, А.4.13, А.4.9, А.4.5, А.5.5, П.4.5.3, А.6.10, А.6.3, А.7.3, А.7.9 (на отм.-9,990 А.8.3, А.8.6, А.8.10, А.8.14, А.9.4, А.9.7, А.10.6, А.10.9, А.11.5, А.11.7, А.12.3, А.12.6, А.12.10, А.13.4)</t>
  </si>
  <si>
    <t>Санузел охраны, ПУИ охраны, пом. А.1.21, А.1.22, А.6.12, А.6.13</t>
  </si>
  <si>
    <r>
      <t xml:space="preserve">Расчетом учтены все условия и требования, необходимые для выполнения полного комплекса работ "под ключ", в том числе, но не ограничиваясь:
</t>
    </r>
    <r>
      <rPr>
        <sz val="14"/>
        <rFont val="Times New Roman"/>
        <family val="1"/>
        <charset val="204"/>
      </rPr>
      <t>- черновая и чистовая отделка полов, стен и потолков основного помещения подземного гаража "под ключ", в т.ч. технических помещений</t>
    </r>
    <r>
      <rPr>
        <sz val="14"/>
        <rFont val="Times New Roman"/>
        <family val="1"/>
        <charset val="204"/>
      </rPr>
      <t xml:space="preserve"> в т.ч. тепло-, звуко-, виброизоляция помещений в соответствии с рабочим  Проектом и требуемая для ввода объекта в эксплуатацию и последующей передачи правообладателям (участникам долевого строительства и СКС),
- выполнение штукатурных работ и устройство стяжек полов механизированным способом,
- полная подготовка поверхности стен и потолков под чистовую отделку в зависимости от типа финишного покрытия в соответствии с требованиями СП 71.13330.2016, табл. 7.5,
- оштукатуривание по сетке узлов гидроизоляции в местах заведения ее на стены,
- устройство дверных и оконных откосов с чистовой отделкой согласно типа отделки помещения, 
- устройство конструкции пола в дверных проемах, оформление торцов строительных конструкций (кирпич, монолит) в местах установки ворот, штор, а также в местах, где заполнение проемов не предусмотрено,
- устройство узлов примыкания конструкций полов к стенам в соответствии с проектом,
- устройство примыкания штукатурки стен и перегородок к поверхности монолитных перекрытий, с устройством деформационного шва на толщину штукатурки и высотой 10-30 мм, в т.ч. монтаж потолочных галтелей,
- устройство примыканий стен, перегородок и плит перекрытий к смонтированным сборным железобетонным элементам (лифтовые шахты, вент. блоки), в т.ч. деформационные швы между лифтовыми шахтами, между лифтовой шахтой и ж/б стеной, а также деформационные швы между секциями на полу, стенах, потолке, в дверных проемах и др. по технологии покрытия деф. швов (заполнение деф. шва, монтаж декоративного элемента/профиля) (внешний вид и марку профиля для заделки деф. шва согласовать с ООО "Сэтл Строй"),
- применение для штукатурных работ углозащитного профиля из пластика либо иных полимерных материалов, исключающих образование ржавчины на поверхности (применение углозащитного профиля из оцинкованного металла не допускается),
- зашивка коммуникаций с устройством ревизионных люков,
- обеспечение доступа к инженерным коммуникациям (устройство лючков, ревизий и т.п.) в случае необходимости,
- устройство пристенных отбойников - защита инженерного оборудования и колесоотбойников машиномест в местах обеспечения ширины эвакуации (в случае необходимости),
- окраска металлических конструкций эмалью за 2 раза, по огрунтованной поверхности,
- антикоррозийная защита металлических конструкций колесоотбойников, защита заводских и монтажных сварных соединений, а также контроль качества сварных соединений,
</t>
    </r>
    <r>
      <rPr>
        <sz val="14"/>
        <color theme="0"/>
        <rFont val="Times New Roman"/>
        <family val="1"/>
        <charset val="204"/>
      </rPr>
      <t>'</t>
    </r>
    <r>
      <rPr>
        <sz val="14"/>
        <rFont val="Times New Roman"/>
        <family val="1"/>
        <charset val="204"/>
      </rPr>
      <t xml:space="preserve">- устройство ПВХ поручней на ограждениях лестничных маршей,
</t>
    </r>
  </si>
  <si>
    <t>Предусмотреть 
по периметру помещения аккустический шов 
см. ТУАР ТЗИ-3 п.11,12</t>
  </si>
  <si>
    <t xml:space="preserve">лоток из алюминиевого швеллера 60х40х5 </t>
  </si>
  <si>
    <t>Декоративная штукатурка, с полной подготовкой поверхности, с окраской или колерованная в массе</t>
  </si>
  <si>
    <t xml:space="preserve">Норма расхода </t>
  </si>
  <si>
    <t>1.3.13</t>
  </si>
  <si>
    <t>Материалы (поставка ООО "Сэтл Строй")</t>
  </si>
  <si>
    <t xml:space="preserve">Материалы поставка Подрядчика </t>
  </si>
  <si>
    <t xml:space="preserve">Материалы </t>
  </si>
  <si>
    <r>
      <t xml:space="preserve">указать норму расхода материала и учесть ее в стоимости материала </t>
    </r>
    <r>
      <rPr>
        <sz val="12"/>
        <rFont val="Times New Roman"/>
        <family val="1"/>
        <charset val="204"/>
      </rPr>
      <t xml:space="preserve"> (последующему увеличению не подлежит) </t>
    </r>
  </si>
  <si>
    <r>
      <t xml:space="preserve">помещения охраны 
</t>
    </r>
    <r>
      <rPr>
        <sz val="14"/>
        <color rgb="FF0000FF"/>
        <rFont val="Times New Roman"/>
        <family val="1"/>
        <charset val="204"/>
      </rPr>
      <t>указать норму расхода материала и учесть ее в стоимости материала</t>
    </r>
    <r>
      <rPr>
        <sz val="14"/>
        <rFont val="Times New Roman"/>
        <family val="1"/>
        <charset val="204"/>
      </rPr>
      <t xml:space="preserve">  (последующему увеличению не подлежит) </t>
    </r>
  </si>
  <si>
    <t>В настоящем предложении учтены генподрядные услуги в размере 0,5% от общей стоимости выполняемых Субподрядчиком работ.</t>
  </si>
  <si>
    <r>
      <t xml:space="preserve">выполнения полного комплекса работ по внутренней отделке подземной автостоянки с техническими помещениями (без технических помещений КВОП, ДОО) </t>
    </r>
    <r>
      <rPr>
        <b/>
        <sz val="17"/>
        <color rgb="FF00B050"/>
        <rFont val="Times New Roman"/>
        <family val="1"/>
        <charset val="204"/>
      </rPr>
      <t>изм. 2 от 07.05.2025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</si>
</sst>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_-* #,##0.00&quot;р.&quot;_-;\-* #,##0.00&quot;р.&quot;_-;_-* &quot;-&quot;??&quot;р.&quot;_-;_-@_-"/>
    <numFmt numFmtId="165" formatCode="_-* #,##0.00_р_._-;\-* #,##0.00_р_._-;_-* &quot;-&quot;??_р_._-;_-@_-"/>
  </numFmts>
  <fonts count="40" x14ac:knownFonts="1">
    <font>
      <sz val="11"/>
      <color theme="1"/>
      <name val="Calibri"/>
      <family val="2"/>
      <scheme val="minor"/>
    </font>
    <font>
      <sz val="11"/>
      <color theme="1"/>
      <name val="Calibri"/>
      <family val="2"/>
      <charset val="204"/>
      <scheme val="minor"/>
    </font>
    <font>
      <b/>
      <sz val="12"/>
      <name val="Times New Roman"/>
      <family val="1"/>
      <charset val="204"/>
    </font>
    <font>
      <sz val="12"/>
      <name val="Times New Roman"/>
      <family val="1"/>
      <charset val="204"/>
    </font>
    <font>
      <sz val="10"/>
      <name val="Arial Cyr"/>
      <charset val="204"/>
    </font>
    <font>
      <b/>
      <sz val="11"/>
      <name val="Times New Roman"/>
      <family val="1"/>
      <charset val="204"/>
    </font>
    <font>
      <sz val="10"/>
      <name val="Times New Roman"/>
      <family val="1"/>
      <charset val="204"/>
    </font>
    <font>
      <sz val="11"/>
      <name val="Arial"/>
      <family val="2"/>
      <charset val="204"/>
    </font>
    <font>
      <sz val="17"/>
      <name val="Arial"/>
      <family val="2"/>
      <charset val="204"/>
    </font>
    <font>
      <b/>
      <sz val="17"/>
      <name val="Times New Roman"/>
      <family val="1"/>
      <charset val="204"/>
    </font>
    <font>
      <sz val="17"/>
      <color rgb="FFFF0000"/>
      <name val="Arial"/>
      <family val="2"/>
      <charset val="204"/>
    </font>
    <font>
      <sz val="15"/>
      <name val="Arial"/>
      <family val="2"/>
      <charset val="204"/>
    </font>
    <font>
      <sz val="11"/>
      <name val="Times New Roman"/>
      <family val="1"/>
      <charset val="204"/>
    </font>
    <font>
      <b/>
      <sz val="15"/>
      <name val="Times New Roman"/>
      <family val="1"/>
      <charset val="204"/>
    </font>
    <font>
      <b/>
      <sz val="14"/>
      <name val="Times New Roman"/>
      <family val="1"/>
      <charset val="204"/>
    </font>
    <font>
      <b/>
      <sz val="10"/>
      <name val="Times New Roman"/>
      <family val="1"/>
      <charset val="204"/>
    </font>
    <font>
      <sz val="10"/>
      <name val="Arial"/>
      <family val="2"/>
      <charset val="204"/>
    </font>
    <font>
      <sz val="12"/>
      <color rgb="FFFF0000"/>
      <name val="Times New Roman"/>
      <family val="1"/>
      <charset val="204"/>
    </font>
    <font>
      <sz val="14"/>
      <name val="Times New Roman"/>
      <family val="1"/>
      <charset val="204"/>
    </font>
    <font>
      <b/>
      <sz val="12"/>
      <color rgb="FFFF0000"/>
      <name val="Times New Roman"/>
      <family val="1"/>
      <charset val="204"/>
    </font>
    <font>
      <sz val="10"/>
      <color rgb="FFFF0000"/>
      <name val="Times New Roman"/>
      <family val="1"/>
      <charset val="204"/>
    </font>
    <font>
      <sz val="13"/>
      <name val="Times New Roman"/>
      <family val="1"/>
      <charset val="204"/>
    </font>
    <font>
      <b/>
      <sz val="14"/>
      <color rgb="FFFF0000"/>
      <name val="Times New Roman"/>
      <family val="1"/>
      <charset val="204"/>
    </font>
    <font>
      <sz val="13"/>
      <color rgb="FFFF0000"/>
      <name val="Times New Roman"/>
      <family val="1"/>
      <charset val="204"/>
    </font>
    <font>
      <sz val="10.5"/>
      <color rgb="FFFF0000"/>
      <name val="Times New Roman"/>
      <family val="1"/>
      <charset val="204"/>
    </font>
    <font>
      <sz val="14"/>
      <color rgb="FFFF0000"/>
      <name val="Times New Roman"/>
      <family val="1"/>
      <charset val="204"/>
    </font>
    <font>
      <b/>
      <sz val="14"/>
      <color theme="1" tint="0.34998626667073579"/>
      <name val="Times New Roman"/>
      <family val="1"/>
      <charset val="204"/>
    </font>
    <font>
      <sz val="11"/>
      <color rgb="FFFF0000"/>
      <name val="Times New Roman"/>
      <family val="1"/>
      <charset val="204"/>
    </font>
    <font>
      <sz val="12"/>
      <color theme="1"/>
      <name val="Times New Roman"/>
      <family val="1"/>
      <charset val="204"/>
    </font>
    <font>
      <b/>
      <sz val="18"/>
      <name val="Times New Roman"/>
      <family val="1"/>
      <charset val="204"/>
    </font>
    <font>
      <i/>
      <sz val="14"/>
      <color theme="1"/>
      <name val="Times New Roman"/>
      <family val="1"/>
      <charset val="204"/>
    </font>
    <font>
      <sz val="14"/>
      <color theme="1"/>
      <name val="Times New Roman"/>
      <family val="1"/>
      <charset val="204"/>
    </font>
    <font>
      <b/>
      <sz val="13"/>
      <color rgb="FFFF0000"/>
      <name val="Times New Roman"/>
      <family val="1"/>
      <charset val="204"/>
    </font>
    <font>
      <b/>
      <u/>
      <sz val="14"/>
      <name val="Times New Roman"/>
      <family val="1"/>
      <charset val="204"/>
    </font>
    <font>
      <sz val="14"/>
      <color theme="0"/>
      <name val="Times New Roman"/>
      <family val="1"/>
      <charset val="204"/>
    </font>
    <font>
      <i/>
      <sz val="14"/>
      <name val="Times New Roman"/>
      <family val="1"/>
      <charset val="204"/>
    </font>
    <font>
      <sz val="12"/>
      <color rgb="FF0000FF"/>
      <name val="Times New Roman"/>
      <family val="1"/>
      <charset val="204"/>
    </font>
    <font>
      <sz val="14"/>
      <color rgb="FF0000FF"/>
      <name val="Times New Roman"/>
      <family val="1"/>
      <charset val="204"/>
    </font>
    <font>
      <b/>
      <sz val="17"/>
      <color rgb="FF00B050"/>
      <name val="Times New Roman"/>
      <family val="1"/>
      <charset val="204"/>
    </font>
    <font>
      <sz val="11"/>
      <color theme="1"/>
      <name val="Calibri"/>
      <family val="2"/>
      <scheme val="minor"/>
    </font>
  </fonts>
  <fills count="7">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0" tint="-0.14999847407452621"/>
        <bgColor indexed="64"/>
      </patternFill>
    </fill>
    <fill>
      <patternFill patternType="solid">
        <fgColor rgb="FFCCFFFF"/>
        <bgColor indexed="64"/>
      </patternFill>
    </fill>
    <fill>
      <patternFill patternType="solid">
        <fgColor theme="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medium">
        <color indexed="64"/>
      </left>
      <right/>
      <top style="thin">
        <color indexed="64"/>
      </top>
      <bottom style="thin">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s>
  <cellStyleXfs count="12">
    <xf numFmtId="0" fontId="0" fillId="0" borderId="0"/>
    <xf numFmtId="0" fontId="4" fillId="0" borderId="0"/>
    <xf numFmtId="0" fontId="6" fillId="0" borderId="0"/>
    <xf numFmtId="164" fontId="6" fillId="0" borderId="0" applyFont="0" applyFill="0" applyBorder="0" applyAlignment="0" applyProtection="0"/>
    <xf numFmtId="0" fontId="16" fillId="0" borderId="0"/>
    <xf numFmtId="0" fontId="6" fillId="0" borderId="0"/>
    <xf numFmtId="165" fontId="6" fillId="0" borderId="0" applyFont="0" applyFill="0" applyBorder="0" applyAlignment="0" applyProtection="0"/>
    <xf numFmtId="0" fontId="6" fillId="0" borderId="0"/>
    <xf numFmtId="0" fontId="4" fillId="0" borderId="0"/>
    <xf numFmtId="0" fontId="4" fillId="0" borderId="0"/>
    <xf numFmtId="0" fontId="1" fillId="0" borderId="0"/>
    <xf numFmtId="43" fontId="39" fillId="0" borderId="0" applyFont="0" applyFill="0" applyBorder="0" applyAlignment="0" applyProtection="0"/>
  </cellStyleXfs>
  <cellXfs count="295">
    <xf numFmtId="0" fontId="0" fillId="0" borderId="0" xfId="0"/>
    <xf numFmtId="0" fontId="7" fillId="0" borderId="0" xfId="2" applyFont="1" applyFill="1"/>
    <xf numFmtId="0" fontId="8" fillId="0" borderId="0" xfId="2" applyFont="1" applyFill="1"/>
    <xf numFmtId="0" fontId="10" fillId="0" borderId="0" xfId="2" applyFont="1" applyFill="1"/>
    <xf numFmtId="0" fontId="11" fillId="0" borderId="0" xfId="2" applyFont="1" applyFill="1"/>
    <xf numFmtId="49" fontId="2" fillId="3" borderId="1" xfId="0" applyNumberFormat="1" applyFont="1" applyFill="1" applyBorder="1" applyAlignment="1">
      <alignment horizontal="center" vertical="center" wrapText="1"/>
    </xf>
    <xf numFmtId="0" fontId="5" fillId="0" borderId="0" xfId="0" quotePrefix="1" applyFont="1" applyBorder="1" applyAlignment="1">
      <alignment horizontal="left" vertical="center"/>
    </xf>
    <xf numFmtId="0" fontId="5" fillId="0" borderId="0" xfId="0" quotePrefix="1" applyFont="1" applyFill="1" applyBorder="1" applyAlignment="1">
      <alignment horizontal="left" vertical="center"/>
    </xf>
    <xf numFmtId="0" fontId="13" fillId="0" borderId="0" xfId="2" applyFont="1" applyBorder="1" applyAlignment="1">
      <alignment horizontal="center" vertical="center" wrapText="1"/>
    </xf>
    <xf numFmtId="4" fontId="13" fillId="0" borderId="0" xfId="2" applyNumberFormat="1" applyFont="1" applyBorder="1" applyAlignment="1">
      <alignment horizontal="center" vertical="center" wrapText="1"/>
    </xf>
    <xf numFmtId="0" fontId="14" fillId="0" borderId="0" xfId="0" applyFont="1" applyAlignment="1">
      <alignment horizontal="right" vertical="center"/>
    </xf>
    <xf numFmtId="0" fontId="20" fillId="0" borderId="0" xfId="2" applyFont="1" applyFill="1"/>
    <xf numFmtId="0" fontId="17" fillId="0" borderId="0" xfId="2" applyFont="1" applyFill="1"/>
    <xf numFmtId="0" fontId="17" fillId="0" borderId="0" xfId="2" applyFont="1" applyFill="1" applyAlignment="1">
      <alignment wrapText="1"/>
    </xf>
    <xf numFmtId="0" fontId="12" fillId="0" borderId="0" xfId="0" applyFont="1"/>
    <xf numFmtId="49" fontId="17" fillId="0" borderId="0" xfId="2" applyNumberFormat="1" applyFont="1" applyFill="1"/>
    <xf numFmtId="4" fontId="20" fillId="0" borderId="0" xfId="2" applyNumberFormat="1" applyFont="1" applyFill="1" applyAlignment="1">
      <alignment horizontal="center" vertical="center"/>
    </xf>
    <xf numFmtId="164" fontId="20" fillId="0" borderId="0" xfId="3" applyFont="1" applyFill="1" applyBorder="1" applyAlignment="1" applyProtection="1"/>
    <xf numFmtId="4" fontId="24" fillId="0" borderId="0" xfId="3" applyNumberFormat="1" applyFont="1" applyFill="1" applyBorder="1" applyAlignment="1" applyProtection="1"/>
    <xf numFmtId="0" fontId="20" fillId="0" borderId="0" xfId="2" applyFont="1" applyFill="1" applyAlignment="1">
      <alignment horizontal="center"/>
    </xf>
    <xf numFmtId="0" fontId="26" fillId="0" borderId="0" xfId="0" applyFont="1" applyAlignment="1">
      <alignment horizontal="right" vertical="center"/>
    </xf>
    <xf numFmtId="49" fontId="14" fillId="2" borderId="22" xfId="2" applyNumberFormat="1" applyFont="1" applyFill="1" applyBorder="1" applyAlignment="1">
      <alignment horizontal="center" vertical="center" wrapText="1"/>
    </xf>
    <xf numFmtId="49" fontId="14" fillId="4" borderId="1" xfId="2" applyNumberFormat="1" applyFont="1" applyFill="1" applyBorder="1" applyAlignment="1">
      <alignment horizontal="center" vertical="center" wrapText="1"/>
    </xf>
    <xf numFmtId="49" fontId="14" fillId="2" borderId="14" xfId="2" applyNumberFormat="1" applyFont="1" applyFill="1" applyBorder="1" applyAlignment="1">
      <alignment horizontal="center" vertical="center" wrapText="1"/>
    </xf>
    <xf numFmtId="0" fontId="22" fillId="0" borderId="0" xfId="0" applyFont="1" applyFill="1" applyBorder="1" applyAlignment="1">
      <alignment horizontal="left" vertical="center" indent="1"/>
    </xf>
    <xf numFmtId="0" fontId="27" fillId="0" borderId="0" xfId="0" applyFont="1" applyBorder="1" applyAlignment="1">
      <alignment horizontal="left" vertical="center"/>
    </xf>
    <xf numFmtId="0" fontId="27" fillId="0" borderId="0" xfId="0" applyFont="1" applyBorder="1"/>
    <xf numFmtId="0" fontId="27" fillId="0" borderId="0" xfId="0" applyFont="1"/>
    <xf numFmtId="0" fontId="2" fillId="0" borderId="0" xfId="0" applyFont="1" applyFill="1" applyBorder="1" applyAlignment="1">
      <alignment horizontal="center" vertical="center"/>
    </xf>
    <xf numFmtId="0" fontId="12" fillId="0" borderId="0" xfId="0" applyFont="1" applyFill="1"/>
    <xf numFmtId="0" fontId="18" fillId="0" borderId="0" xfId="0" applyFont="1" applyBorder="1" applyAlignment="1">
      <alignment vertical="top"/>
    </xf>
    <xf numFmtId="0" fontId="12" fillId="0" borderId="0" xfId="0" applyFont="1" applyBorder="1"/>
    <xf numFmtId="0" fontId="12" fillId="0" borderId="0" xfId="0" applyFont="1" applyBorder="1" applyAlignment="1">
      <alignment horizontal="left" vertical="center"/>
    </xf>
    <xf numFmtId="0" fontId="21" fillId="0" borderId="0" xfId="0" applyFont="1" applyBorder="1" applyAlignment="1">
      <alignment vertical="top"/>
    </xf>
    <xf numFmtId="0" fontId="23" fillId="0" borderId="0" xfId="0" applyFont="1" applyBorder="1" applyAlignment="1">
      <alignment vertical="top"/>
    </xf>
    <xf numFmtId="0" fontId="25" fillId="0" borderId="0" xfId="0" applyFont="1" applyFill="1" applyAlignment="1">
      <alignment horizontal="left" vertical="center"/>
    </xf>
    <xf numFmtId="0" fontId="12" fillId="0" borderId="0" xfId="0" applyFont="1" applyFill="1" applyBorder="1"/>
    <xf numFmtId="0" fontId="6" fillId="0" borderId="0" xfId="1" applyFont="1"/>
    <xf numFmtId="0" fontId="15" fillId="0" borderId="0" xfId="1" applyNumberFormat="1" applyFont="1" applyFill="1" applyBorder="1" applyAlignment="1">
      <alignment horizontal="left" vertical="center"/>
    </xf>
    <xf numFmtId="0" fontId="12" fillId="0" borderId="0" xfId="0" applyFont="1" applyAlignment="1">
      <alignment horizontal="left" vertical="center"/>
    </xf>
    <xf numFmtId="0" fontId="28" fillId="0" borderId="0" xfId="0" applyFont="1"/>
    <xf numFmtId="0" fontId="3" fillId="0" borderId="0" xfId="0" applyFont="1"/>
    <xf numFmtId="0" fontId="18" fillId="0" borderId="0" xfId="0" applyFont="1" applyFill="1"/>
    <xf numFmtId="0" fontId="18" fillId="0" borderId="0" xfId="0" applyFont="1" applyFill="1" applyBorder="1" applyAlignment="1">
      <alignment horizontal="left" vertical="center"/>
    </xf>
    <xf numFmtId="0" fontId="3" fillId="0" borderId="0" xfId="1" applyNumberFormat="1" applyFont="1" applyFill="1" applyBorder="1" applyAlignment="1">
      <alignment horizontal="left" vertical="center"/>
    </xf>
    <xf numFmtId="0" fontId="3" fillId="0" borderId="0" xfId="0" applyFont="1" applyAlignment="1">
      <alignment vertical="center"/>
    </xf>
    <xf numFmtId="0" fontId="12" fillId="0" borderId="0" xfId="0" applyFont="1" applyAlignment="1">
      <alignment horizontal="right"/>
    </xf>
    <xf numFmtId="2" fontId="18" fillId="0" borderId="4" xfId="2" applyNumberFormat="1" applyFont="1" applyFill="1" applyBorder="1" applyAlignment="1">
      <alignment horizontal="center" vertical="center" wrapText="1"/>
    </xf>
    <xf numFmtId="0" fontId="18" fillId="0" borderId="0" xfId="2" applyFont="1" applyFill="1"/>
    <xf numFmtId="49" fontId="18" fillId="0" borderId="25" xfId="2" applyNumberFormat="1" applyFont="1" applyFill="1" applyBorder="1" applyAlignment="1">
      <alignment horizontal="center" vertical="center" wrapText="1"/>
    </xf>
    <xf numFmtId="0" fontId="18" fillId="0" borderId="25" xfId="2" applyFont="1" applyFill="1" applyBorder="1" applyAlignment="1">
      <alignment horizontal="center" vertical="center" wrapText="1"/>
    </xf>
    <xf numFmtId="0" fontId="18" fillId="0" borderId="26" xfId="2" applyFont="1" applyFill="1" applyBorder="1" applyAlignment="1">
      <alignment horizontal="center" vertical="center" wrapText="1"/>
    </xf>
    <xf numFmtId="0" fontId="18" fillId="0" borderId="27" xfId="2" applyFont="1" applyFill="1" applyBorder="1" applyAlignment="1">
      <alignment horizontal="center" vertical="center" wrapText="1"/>
    </xf>
    <xf numFmtId="0" fontId="18" fillId="0" borderId="16" xfId="4" applyFont="1" applyFill="1" applyBorder="1" applyAlignment="1">
      <alignment horizontal="center" vertical="center" wrapText="1"/>
    </xf>
    <xf numFmtId="0" fontId="18" fillId="0" borderId="17" xfId="4" applyFont="1" applyFill="1" applyBorder="1" applyAlignment="1">
      <alignment horizontal="center" vertical="center" wrapText="1"/>
    </xf>
    <xf numFmtId="0" fontId="18" fillId="0" borderId="18" xfId="4" applyFont="1" applyFill="1" applyBorder="1" applyAlignment="1">
      <alignment horizontal="center" vertical="center" wrapText="1"/>
    </xf>
    <xf numFmtId="0" fontId="18" fillId="0" borderId="29" xfId="4" applyFont="1" applyFill="1" applyBorder="1" applyAlignment="1">
      <alignment horizontal="center" vertical="center" wrapText="1"/>
    </xf>
    <xf numFmtId="0" fontId="14" fillId="2" borderId="30" xfId="0" applyFont="1" applyFill="1" applyBorder="1" applyAlignment="1">
      <alignment horizontal="left" vertical="center"/>
    </xf>
    <xf numFmtId="0" fontId="18" fillId="2" borderId="0" xfId="2" applyFont="1" applyFill="1" applyBorder="1" applyAlignment="1">
      <alignment horizontal="center" vertical="center" wrapText="1"/>
    </xf>
    <xf numFmtId="0" fontId="18" fillId="2" borderId="0" xfId="2" applyFont="1" applyFill="1"/>
    <xf numFmtId="0" fontId="18" fillId="2" borderId="23" xfId="2" applyFont="1" applyFill="1" applyBorder="1" applyAlignment="1">
      <alignment horizontal="center" vertical="center" wrapText="1"/>
    </xf>
    <xf numFmtId="4" fontId="18" fillId="2" borderId="21" xfId="2" applyNumberFormat="1" applyFont="1" applyFill="1" applyBorder="1" applyAlignment="1">
      <alignment horizontal="center" vertical="center" wrapText="1"/>
    </xf>
    <xf numFmtId="2" fontId="18" fillId="2" borderId="22" xfId="2" applyNumberFormat="1" applyFont="1" applyFill="1" applyBorder="1" applyAlignment="1">
      <alignment horizontal="center" vertical="center" wrapText="1"/>
    </xf>
    <xf numFmtId="2" fontId="18" fillId="2" borderId="32" xfId="2" applyNumberFormat="1" applyFont="1" applyFill="1" applyBorder="1" applyAlignment="1">
      <alignment horizontal="center" vertical="center" wrapText="1"/>
    </xf>
    <xf numFmtId="2" fontId="14" fillId="2" borderId="22" xfId="4" applyNumberFormat="1" applyFont="1" applyFill="1" applyBorder="1" applyAlignment="1">
      <alignment horizontal="center" vertical="center" wrapText="1"/>
    </xf>
    <xf numFmtId="2" fontId="14" fillId="2" borderId="23" xfId="4" applyNumberFormat="1" applyFont="1" applyFill="1" applyBorder="1" applyAlignment="1">
      <alignment horizontal="center" vertical="center" wrapText="1"/>
    </xf>
    <xf numFmtId="2" fontId="14" fillId="2" borderId="32" xfId="4" applyNumberFormat="1" applyFont="1" applyFill="1" applyBorder="1" applyAlignment="1">
      <alignment horizontal="center" vertical="center" wrapText="1"/>
    </xf>
    <xf numFmtId="0" fontId="18" fillId="2" borderId="20" xfId="4" applyFont="1" applyFill="1" applyBorder="1" applyAlignment="1">
      <alignment horizontal="center" vertical="center" wrapText="1"/>
    </xf>
    <xf numFmtId="0" fontId="14" fillId="4" borderId="5" xfId="2" applyFont="1" applyFill="1" applyBorder="1" applyAlignment="1">
      <alignment horizontal="center" vertical="center" wrapText="1"/>
    </xf>
    <xf numFmtId="0" fontId="14" fillId="4" borderId="4" xfId="0" applyFont="1" applyFill="1" applyBorder="1" applyAlignment="1">
      <alignment horizontal="left" vertical="center"/>
    </xf>
    <xf numFmtId="0" fontId="18" fillId="4" borderId="5" xfId="2" applyFont="1" applyFill="1" applyBorder="1"/>
    <xf numFmtId="0" fontId="18" fillId="4" borderId="1" xfId="2" applyFont="1" applyFill="1" applyBorder="1" applyAlignment="1">
      <alignment horizontal="center" vertical="center" wrapText="1"/>
    </xf>
    <xf numFmtId="4" fontId="18" fillId="4" borderId="4" xfId="2" applyNumberFormat="1" applyFont="1" applyFill="1" applyBorder="1" applyAlignment="1">
      <alignment horizontal="center" vertical="center" wrapText="1"/>
    </xf>
    <xf numFmtId="0" fontId="18" fillId="4" borderId="14" xfId="2" applyFont="1" applyFill="1" applyBorder="1" applyAlignment="1">
      <alignment horizontal="center" vertical="center" wrapText="1"/>
    </xf>
    <xf numFmtId="2" fontId="18" fillId="4" borderId="15" xfId="2" applyNumberFormat="1" applyFont="1" applyFill="1" applyBorder="1" applyAlignment="1">
      <alignment horizontal="center" vertical="center" wrapText="1"/>
    </xf>
    <xf numFmtId="2" fontId="14" fillId="4" borderId="9" xfId="4" applyNumberFormat="1" applyFont="1" applyFill="1" applyBorder="1" applyAlignment="1">
      <alignment horizontal="center" vertical="center" wrapText="1"/>
    </xf>
    <xf numFmtId="2" fontId="14" fillId="4" borderId="1" xfId="4" applyNumberFormat="1" applyFont="1" applyFill="1" applyBorder="1" applyAlignment="1">
      <alignment horizontal="center" vertical="center" wrapText="1"/>
    </xf>
    <xf numFmtId="2" fontId="14" fillId="4" borderId="15" xfId="4" applyNumberFormat="1" applyFont="1" applyFill="1" applyBorder="1" applyAlignment="1">
      <alignment horizontal="center" vertical="center" wrapText="1"/>
    </xf>
    <xf numFmtId="0" fontId="18" fillId="4" borderId="14" xfId="4" applyFont="1" applyFill="1" applyBorder="1" applyAlignment="1">
      <alignment horizontal="center" vertical="center" wrapText="1"/>
    </xf>
    <xf numFmtId="49" fontId="18" fillId="0" borderId="24" xfId="2" applyNumberFormat="1" applyFont="1" applyFill="1" applyBorder="1" applyAlignment="1">
      <alignment horizontal="center" vertical="center" wrapText="1"/>
    </xf>
    <xf numFmtId="0" fontId="30" fillId="0" borderId="2" xfId="0" applyNumberFormat="1" applyFont="1" applyFill="1" applyBorder="1" applyAlignment="1">
      <alignment vertical="center" wrapText="1"/>
    </xf>
    <xf numFmtId="49" fontId="18" fillId="6" borderId="7" xfId="0" applyNumberFormat="1" applyFont="1" applyFill="1" applyBorder="1" applyAlignment="1">
      <alignment horizontal="left" vertical="center" wrapText="1"/>
    </xf>
    <xf numFmtId="0" fontId="18" fillId="6" borderId="7" xfId="0" applyFont="1" applyFill="1" applyBorder="1" applyAlignment="1">
      <alignment horizontal="center" vertical="center" wrapText="1"/>
    </xf>
    <xf numFmtId="2" fontId="18" fillId="0" borderId="2" xfId="2" applyNumberFormat="1" applyFont="1" applyFill="1" applyBorder="1" applyAlignment="1">
      <alignment horizontal="center" vertical="center" wrapText="1"/>
    </xf>
    <xf numFmtId="2" fontId="18" fillId="3" borderId="24" xfId="0" applyNumberFormat="1" applyFont="1" applyFill="1" applyBorder="1" applyAlignment="1">
      <alignment horizontal="center" vertical="center" wrapText="1"/>
    </xf>
    <xf numFmtId="2" fontId="18" fillId="3" borderId="3" xfId="6" applyNumberFormat="1" applyFont="1" applyFill="1" applyBorder="1" applyAlignment="1">
      <alignment horizontal="center" vertical="center" wrapText="1"/>
    </xf>
    <xf numFmtId="2" fontId="18" fillId="0" borderId="33" xfId="0" applyNumberFormat="1" applyFont="1" applyBorder="1" applyAlignment="1">
      <alignment horizontal="center" vertical="center"/>
    </xf>
    <xf numFmtId="2" fontId="18" fillId="0" borderId="24" xfId="0" applyNumberFormat="1" applyFont="1" applyBorder="1" applyAlignment="1">
      <alignment horizontal="center" vertical="center"/>
    </xf>
    <xf numFmtId="2" fontId="18" fillId="0" borderId="7" xfId="0" applyNumberFormat="1" applyFont="1" applyBorder="1" applyAlignment="1">
      <alignment horizontal="center" vertical="center"/>
    </xf>
    <xf numFmtId="2" fontId="18" fillId="0" borderId="2" xfId="0" applyNumberFormat="1" applyFont="1" applyBorder="1" applyAlignment="1">
      <alignment horizontal="center" vertical="center"/>
    </xf>
    <xf numFmtId="0" fontId="30" fillId="0" borderId="4" xfId="0" applyNumberFormat="1" applyFont="1" applyFill="1" applyBorder="1" applyAlignment="1">
      <alignment vertical="center" wrapText="1"/>
    </xf>
    <xf numFmtId="49" fontId="18" fillId="6" borderId="1" xfId="0" applyNumberFormat="1" applyFont="1" applyFill="1" applyBorder="1" applyAlignment="1">
      <alignment horizontal="left" vertical="center" wrapText="1"/>
    </xf>
    <xf numFmtId="0" fontId="18" fillId="6" borderId="1" xfId="0" applyFont="1" applyFill="1" applyBorder="1" applyAlignment="1">
      <alignment horizontal="center" vertical="center" wrapText="1"/>
    </xf>
    <xf numFmtId="2" fontId="18" fillId="3" borderId="14" xfId="0" applyNumberFormat="1" applyFont="1" applyFill="1" applyBorder="1" applyAlignment="1">
      <alignment horizontal="center" vertical="center" wrapText="1"/>
    </xf>
    <xf numFmtId="2" fontId="18" fillId="3" borderId="6" xfId="6" applyNumberFormat="1" applyFont="1" applyFill="1" applyBorder="1" applyAlignment="1">
      <alignment horizontal="center" vertical="center" wrapText="1"/>
    </xf>
    <xf numFmtId="0" fontId="30" fillId="0" borderId="5" xfId="0" applyNumberFormat="1" applyFont="1" applyFill="1" applyBorder="1" applyAlignment="1">
      <alignment horizontal="center" vertical="center" wrapText="1"/>
    </xf>
    <xf numFmtId="49" fontId="18" fillId="0" borderId="7" xfId="0" applyNumberFormat="1" applyFont="1" applyFill="1" applyBorder="1" applyAlignment="1">
      <alignment horizontal="left" vertical="center" wrapText="1"/>
    </xf>
    <xf numFmtId="0" fontId="18" fillId="0" borderId="1" xfId="0" applyFont="1" applyBorder="1" applyAlignment="1">
      <alignment horizontal="center" vertical="center"/>
    </xf>
    <xf numFmtId="0" fontId="18" fillId="0" borderId="19" xfId="0" applyFont="1" applyBorder="1" applyAlignment="1">
      <alignment horizontal="center" vertical="center" wrapText="1"/>
    </xf>
    <xf numFmtId="0" fontId="18" fillId="0" borderId="19" xfId="4" applyFont="1" applyFill="1" applyBorder="1" applyAlignment="1">
      <alignment horizontal="center" vertical="center" wrapText="1"/>
    </xf>
    <xf numFmtId="0" fontId="18" fillId="0" borderId="4" xfId="0" applyFont="1" applyFill="1" applyBorder="1" applyAlignment="1">
      <alignment horizontal="left" vertical="center" wrapText="1"/>
    </xf>
    <xf numFmtId="0" fontId="30" fillId="0" borderId="1" xfId="0" applyNumberFormat="1" applyFont="1" applyFill="1" applyBorder="1" applyAlignment="1">
      <alignment horizontal="center" vertical="center" wrapText="1"/>
    </xf>
    <xf numFmtId="0" fontId="18" fillId="0" borderId="1" xfId="0" applyFont="1" applyFill="1" applyBorder="1" applyAlignment="1">
      <alignment horizontal="left" vertical="center" wrapText="1"/>
    </xf>
    <xf numFmtId="0" fontId="30" fillId="4" borderId="4" xfId="0" applyNumberFormat="1" applyFont="1" applyFill="1" applyBorder="1" applyAlignment="1">
      <alignment vertical="center" wrapText="1"/>
    </xf>
    <xf numFmtId="0" fontId="14" fillId="4" borderId="4" xfId="0" applyFont="1" applyFill="1" applyBorder="1" applyAlignment="1">
      <alignment horizontal="left" vertical="center" wrapText="1"/>
    </xf>
    <xf numFmtId="0" fontId="18" fillId="4" borderId="4" xfId="5" applyFont="1" applyFill="1" applyBorder="1" applyAlignment="1">
      <alignment horizontal="left" vertical="center" wrapText="1"/>
    </xf>
    <xf numFmtId="0" fontId="18" fillId="4" borderId="1" xfId="0" applyFont="1" applyFill="1" applyBorder="1" applyAlignment="1">
      <alignment horizontal="center" vertical="center" wrapText="1"/>
    </xf>
    <xf numFmtId="2" fontId="18" fillId="4" borderId="4" xfId="0" applyNumberFormat="1" applyFont="1" applyFill="1" applyBorder="1" applyAlignment="1">
      <alignment horizontal="center" vertical="center" wrapText="1"/>
    </xf>
    <xf numFmtId="2" fontId="18" fillId="4" borderId="14" xfId="0" applyNumberFormat="1" applyFont="1" applyFill="1" applyBorder="1" applyAlignment="1">
      <alignment horizontal="center" vertical="center" wrapText="1"/>
    </xf>
    <xf numFmtId="2" fontId="18" fillId="4" borderId="6" xfId="6" applyNumberFormat="1" applyFont="1" applyFill="1" applyBorder="1" applyAlignment="1">
      <alignment horizontal="center" vertical="center" wrapText="1"/>
    </xf>
    <xf numFmtId="2" fontId="18" fillId="4" borderId="15" xfId="0" applyNumberFormat="1" applyFont="1" applyFill="1" applyBorder="1" applyAlignment="1">
      <alignment horizontal="center" vertical="center"/>
    </xf>
    <xf numFmtId="2" fontId="14" fillId="4" borderId="14" xfId="0" applyNumberFormat="1" applyFont="1" applyFill="1" applyBorder="1" applyAlignment="1">
      <alignment horizontal="center" vertical="center"/>
    </xf>
    <xf numFmtId="2" fontId="14" fillId="4" borderId="1" xfId="0" applyNumberFormat="1" applyFont="1" applyFill="1" applyBorder="1" applyAlignment="1">
      <alignment horizontal="center" vertical="center"/>
    </xf>
    <xf numFmtId="2" fontId="14" fillId="4" borderId="4" xfId="0" applyNumberFormat="1" applyFont="1" applyFill="1" applyBorder="1" applyAlignment="1">
      <alignment horizontal="center" vertical="center"/>
    </xf>
    <xf numFmtId="0" fontId="18" fillId="4" borderId="19" xfId="4" applyFont="1" applyFill="1" applyBorder="1" applyAlignment="1">
      <alignment horizontal="center" vertical="center" wrapText="1"/>
    </xf>
    <xf numFmtId="49" fontId="18" fillId="0" borderId="14" xfId="2" applyNumberFormat="1" applyFont="1" applyFill="1" applyBorder="1" applyAlignment="1">
      <alignment horizontal="center" vertical="center" wrapText="1"/>
    </xf>
    <xf numFmtId="0" fontId="14" fillId="2" borderId="1" xfId="0" applyFont="1" applyFill="1" applyBorder="1" applyAlignment="1">
      <alignment horizontal="left" vertical="center"/>
    </xf>
    <xf numFmtId="0" fontId="18" fillId="2" borderId="5" xfId="2" applyFont="1" applyFill="1" applyBorder="1" applyAlignment="1">
      <alignment horizontal="center" vertical="center" wrapText="1"/>
    </xf>
    <xf numFmtId="0" fontId="18" fillId="2" borderId="5" xfId="2" applyFont="1" applyFill="1" applyBorder="1"/>
    <xf numFmtId="0" fontId="18" fillId="2" borderId="1" xfId="2" applyFont="1" applyFill="1" applyBorder="1" applyAlignment="1">
      <alignment horizontal="center" vertical="center" wrapText="1"/>
    </xf>
    <xf numFmtId="2" fontId="18" fillId="2" borderId="4" xfId="2" applyNumberFormat="1" applyFont="1" applyFill="1" applyBorder="1" applyAlignment="1">
      <alignment horizontal="center" vertical="center" wrapText="1"/>
    </xf>
    <xf numFmtId="2" fontId="18" fillId="2" borderId="14" xfId="2" applyNumberFormat="1" applyFont="1" applyFill="1" applyBorder="1" applyAlignment="1">
      <alignment horizontal="center" vertical="center" wrapText="1"/>
    </xf>
    <xf numFmtId="2" fontId="18" fillId="2" borderId="15" xfId="2" applyNumberFormat="1" applyFont="1" applyFill="1" applyBorder="1" applyAlignment="1">
      <alignment horizontal="center" vertical="center" wrapText="1"/>
    </xf>
    <xf numFmtId="2" fontId="14" fillId="2" borderId="14" xfId="4" applyNumberFormat="1" applyFont="1" applyFill="1" applyBorder="1" applyAlignment="1">
      <alignment horizontal="center" vertical="center" wrapText="1"/>
    </xf>
    <xf numFmtId="2" fontId="14" fillId="2" borderId="1" xfId="4" applyNumberFormat="1" applyFont="1" applyFill="1" applyBorder="1" applyAlignment="1">
      <alignment horizontal="center" vertical="center" wrapText="1"/>
    </xf>
    <xf numFmtId="2" fontId="14" fillId="2" borderId="15" xfId="4" applyNumberFormat="1" applyFont="1" applyFill="1" applyBorder="1" applyAlignment="1">
      <alignment horizontal="center" vertical="center" wrapText="1"/>
    </xf>
    <xf numFmtId="0" fontId="18" fillId="2" borderId="19" xfId="4" applyFont="1" applyFill="1" applyBorder="1" applyAlignment="1">
      <alignment horizontal="center" vertical="center" wrapText="1"/>
    </xf>
    <xf numFmtId="2" fontId="18" fillId="4" borderId="4" xfId="2" applyNumberFormat="1" applyFont="1" applyFill="1" applyBorder="1" applyAlignment="1">
      <alignment horizontal="center" vertical="center" wrapText="1"/>
    </xf>
    <xf numFmtId="0" fontId="18" fillId="0" borderId="28" xfId="4" applyFont="1" applyFill="1" applyBorder="1" applyAlignment="1">
      <alignment horizontal="center" vertical="center" wrapText="1"/>
    </xf>
    <xf numFmtId="0" fontId="31" fillId="0" borderId="1" xfId="0" applyNumberFormat="1" applyFont="1" applyFill="1" applyBorder="1" applyAlignment="1">
      <alignment vertical="center" wrapText="1"/>
    </xf>
    <xf numFmtId="0" fontId="18" fillId="6" borderId="4" xfId="0" applyFont="1" applyFill="1" applyBorder="1" applyAlignment="1">
      <alignment horizontal="center" vertical="center" wrapText="1"/>
    </xf>
    <xf numFmtId="0" fontId="18" fillId="0" borderId="2" xfId="0" applyFont="1" applyFill="1" applyBorder="1" applyAlignment="1">
      <alignment horizontal="left" vertical="center" wrapText="1"/>
    </xf>
    <xf numFmtId="0" fontId="18" fillId="0" borderId="7" xfId="0" applyFont="1" applyFill="1" applyBorder="1" applyAlignment="1">
      <alignment horizontal="center" vertical="center" wrapText="1"/>
    </xf>
    <xf numFmtId="49" fontId="14" fillId="4" borderId="14" xfId="2" applyNumberFormat="1" applyFont="1" applyFill="1" applyBorder="1" applyAlignment="1">
      <alignment horizontal="center" vertical="center" wrapText="1"/>
    </xf>
    <xf numFmtId="49" fontId="18" fillId="0" borderId="24" xfId="2" applyNumberFormat="1" applyFont="1" applyFill="1" applyBorder="1" applyAlignment="1">
      <alignment horizontal="center" vertical="center" wrapText="1"/>
    </xf>
    <xf numFmtId="0" fontId="14" fillId="0" borderId="0" xfId="0" applyFont="1" applyAlignment="1">
      <alignment horizontal="left" vertical="center"/>
    </xf>
    <xf numFmtId="0" fontId="32" fillId="0" borderId="0" xfId="0" applyFont="1" applyFill="1" applyBorder="1" applyAlignment="1">
      <alignment horizontal="left" vertical="center"/>
    </xf>
    <xf numFmtId="0" fontId="25" fillId="0" borderId="0" xfId="0" applyFont="1" applyFill="1" applyAlignment="1">
      <alignment horizontal="left"/>
    </xf>
    <xf numFmtId="0" fontId="25" fillId="0" borderId="0" xfId="0" applyFont="1" applyAlignment="1">
      <alignment horizontal="left"/>
    </xf>
    <xf numFmtId="2" fontId="25" fillId="0" borderId="0" xfId="0" applyNumberFormat="1" applyFont="1" applyAlignment="1">
      <alignment horizontal="left"/>
    </xf>
    <xf numFmtId="0" fontId="19" fillId="0" borderId="0" xfId="0" applyFont="1" applyFill="1" applyBorder="1" applyAlignment="1">
      <alignment horizontal="left" vertical="top"/>
    </xf>
    <xf numFmtId="2" fontId="2" fillId="0" borderId="0" xfId="0" applyNumberFormat="1" applyFont="1" applyFill="1" applyBorder="1" applyAlignment="1">
      <alignment horizontal="left" vertical="center" wrapText="1"/>
    </xf>
    <xf numFmtId="0" fontId="2" fillId="0" borderId="0" xfId="0" applyFont="1" applyFill="1" applyBorder="1" applyAlignment="1">
      <alignment horizontal="left" vertical="center" wrapText="1"/>
    </xf>
    <xf numFmtId="165" fontId="2" fillId="0" borderId="0" xfId="6" applyFont="1" applyFill="1" applyBorder="1" applyAlignment="1">
      <alignment horizontal="left" vertical="center" wrapText="1"/>
    </xf>
    <xf numFmtId="0" fontId="22" fillId="0" borderId="0" xfId="0" applyFont="1" applyFill="1" applyBorder="1" applyAlignment="1">
      <alignment horizontal="left" vertical="center"/>
    </xf>
    <xf numFmtId="0" fontId="14" fillId="0" borderId="0" xfId="0" applyFont="1" applyFill="1" applyAlignment="1">
      <alignment horizontal="left" vertical="top"/>
    </xf>
    <xf numFmtId="0" fontId="14" fillId="0" borderId="0" xfId="0" applyFont="1" applyFill="1" applyAlignment="1">
      <alignment horizontal="left" vertical="center" wrapText="1"/>
    </xf>
    <xf numFmtId="0" fontId="18" fillId="0" borderId="0" xfId="1" applyFont="1" applyAlignment="1">
      <alignment horizontal="left"/>
    </xf>
    <xf numFmtId="0" fontId="18" fillId="0" borderId="0" xfId="1" applyNumberFormat="1" applyFont="1" applyFill="1" applyBorder="1" applyAlignment="1">
      <alignment horizontal="left" vertical="center"/>
    </xf>
    <xf numFmtId="0" fontId="18" fillId="0" borderId="0" xfId="1" applyFont="1" applyFill="1" applyAlignment="1">
      <alignment horizontal="left"/>
    </xf>
    <xf numFmtId="0" fontId="14" fillId="0" borderId="0" xfId="1" applyNumberFormat="1" applyFont="1" applyFill="1" applyBorder="1" applyAlignment="1">
      <alignment horizontal="left" vertical="center"/>
    </xf>
    <xf numFmtId="2" fontId="14" fillId="0" borderId="0" xfId="1" applyNumberFormat="1" applyFont="1" applyFill="1" applyBorder="1" applyAlignment="1">
      <alignment horizontal="left" vertical="center"/>
    </xf>
    <xf numFmtId="0" fontId="18" fillId="0" borderId="0" xfId="0" applyFont="1" applyAlignment="1">
      <alignment horizontal="left"/>
    </xf>
    <xf numFmtId="0" fontId="12" fillId="0" borderId="0" xfId="0" applyFont="1" applyAlignment="1">
      <alignment horizontal="left"/>
    </xf>
    <xf numFmtId="0" fontId="3" fillId="0" borderId="0" xfId="8" applyFont="1" applyAlignment="1">
      <alignment horizontal="left" vertical="center"/>
    </xf>
    <xf numFmtId="0" fontId="3" fillId="0" borderId="0" xfId="0" applyFont="1" applyAlignment="1">
      <alignment horizontal="left"/>
    </xf>
    <xf numFmtId="0" fontId="18" fillId="0" borderId="0" xfId="0" applyFont="1" applyFill="1" applyAlignment="1">
      <alignment horizontal="left"/>
    </xf>
    <xf numFmtId="0" fontId="3" fillId="0" borderId="0" xfId="0" applyFont="1" applyAlignment="1">
      <alignment horizontal="left" vertical="top"/>
    </xf>
    <xf numFmtId="0" fontId="18" fillId="0" borderId="28" xfId="4" applyFont="1" applyFill="1" applyBorder="1" applyAlignment="1">
      <alignment horizontal="center" vertical="center" wrapText="1"/>
    </xf>
    <xf numFmtId="0" fontId="30" fillId="0" borderId="5" xfId="0" applyNumberFormat="1" applyFont="1" applyFill="1" applyBorder="1" applyAlignment="1">
      <alignment vertical="center" wrapText="1"/>
    </xf>
    <xf numFmtId="49" fontId="18" fillId="0" borderId="24" xfId="2" applyNumberFormat="1" applyFont="1" applyFill="1" applyBorder="1" applyAlignment="1">
      <alignment horizontal="center" vertical="center" wrapText="1"/>
    </xf>
    <xf numFmtId="0" fontId="18" fillId="0" borderId="36" xfId="4" applyFont="1" applyFill="1" applyBorder="1" applyAlignment="1">
      <alignment horizontal="center" vertical="center" wrapText="1"/>
    </xf>
    <xf numFmtId="0" fontId="18" fillId="0" borderId="1" xfId="0" applyFont="1" applyFill="1" applyBorder="1" applyAlignment="1">
      <alignment horizontal="center" vertical="center" wrapText="1"/>
    </xf>
    <xf numFmtId="2" fontId="3" fillId="0" borderId="7" xfId="0" applyNumberFormat="1" applyFont="1" applyFill="1" applyBorder="1" applyAlignment="1">
      <alignment horizontal="center" vertical="center" wrapText="1"/>
    </xf>
    <xf numFmtId="0" fontId="18" fillId="0" borderId="9" xfId="4" applyFont="1" applyFill="1" applyBorder="1" applyAlignment="1">
      <alignment horizontal="center" vertical="center" wrapText="1"/>
    </xf>
    <xf numFmtId="0" fontId="18" fillId="0" borderId="2" xfId="0" applyFont="1" applyBorder="1" applyAlignment="1">
      <alignment horizontal="left" vertical="center" wrapText="1"/>
    </xf>
    <xf numFmtId="49" fontId="18" fillId="0" borderId="1" xfId="2" applyNumberFormat="1" applyFont="1" applyFill="1" applyBorder="1" applyAlignment="1">
      <alignment horizontal="center" vertical="center" wrapText="1"/>
    </xf>
    <xf numFmtId="0" fontId="18" fillId="4" borderId="9" xfId="4" applyFont="1" applyFill="1" applyBorder="1" applyAlignment="1">
      <alignment horizontal="center" vertical="center" wrapText="1"/>
    </xf>
    <xf numFmtId="0" fontId="18" fillId="0" borderId="5" xfId="0" applyFont="1" applyFill="1" applyBorder="1" applyAlignment="1">
      <alignment horizontal="left" vertical="center" wrapText="1"/>
    </xf>
    <xf numFmtId="0" fontId="18" fillId="0" borderId="4" xfId="0" applyFont="1" applyFill="1" applyBorder="1" applyAlignment="1">
      <alignment vertical="center" wrapText="1"/>
    </xf>
    <xf numFmtId="2" fontId="18" fillId="0" borderId="2" xfId="0" applyNumberFormat="1" applyFont="1" applyFill="1" applyBorder="1" applyAlignment="1">
      <alignment horizontal="left" vertical="center" wrapText="1"/>
    </xf>
    <xf numFmtId="2" fontId="18" fillId="6" borderId="1" xfId="0" applyNumberFormat="1" applyFont="1" applyFill="1" applyBorder="1" applyAlignment="1">
      <alignment horizontal="left" vertical="center" wrapText="1"/>
    </xf>
    <xf numFmtId="0" fontId="31" fillId="0" borderId="30" xfId="0" applyNumberFormat="1" applyFont="1" applyFill="1" applyBorder="1" applyAlignment="1">
      <alignment vertical="center" wrapText="1"/>
    </xf>
    <xf numFmtId="0" fontId="14" fillId="5" borderId="8" xfId="2" applyFont="1" applyFill="1" applyBorder="1" applyAlignment="1">
      <alignment horizontal="center" vertical="center"/>
    </xf>
    <xf numFmtId="49" fontId="18" fillId="0" borderId="24" xfId="2" applyNumberFormat="1" applyFont="1" applyFill="1" applyBorder="1" applyAlignment="1">
      <alignment horizontal="center" vertical="center" wrapText="1"/>
    </xf>
    <xf numFmtId="0" fontId="18" fillId="0" borderId="19" xfId="0" applyFont="1" applyFill="1" applyBorder="1" applyAlignment="1">
      <alignment horizontal="center" vertical="center" wrapText="1"/>
    </xf>
    <xf numFmtId="0" fontId="18" fillId="0" borderId="36" xfId="4" applyFont="1" applyFill="1" applyBorder="1" applyAlignment="1">
      <alignment vertical="center" wrapText="1"/>
    </xf>
    <xf numFmtId="0" fontId="18" fillId="0" borderId="9" xfId="4" applyFont="1" applyFill="1" applyBorder="1" applyAlignment="1">
      <alignment vertical="center" wrapText="1"/>
    </xf>
    <xf numFmtId="0" fontId="35" fillId="0" borderId="34" xfId="0" applyNumberFormat="1" applyFont="1" applyFill="1" applyBorder="1" applyAlignment="1">
      <alignment horizontal="center" vertical="center" wrapText="1"/>
    </xf>
    <xf numFmtId="0" fontId="35" fillId="0" borderId="5" xfId="0" applyNumberFormat="1" applyFont="1" applyFill="1" applyBorder="1" applyAlignment="1">
      <alignment horizontal="center" vertical="center" wrapText="1"/>
    </xf>
    <xf numFmtId="0" fontId="18" fillId="0" borderId="4" xfId="0" applyFont="1" applyFill="1" applyBorder="1" applyAlignment="1">
      <alignment horizontal="center" vertical="center" wrapText="1"/>
    </xf>
    <xf numFmtId="2" fontId="18" fillId="0" borderId="1" xfId="0" applyNumberFormat="1" applyFont="1" applyFill="1" applyBorder="1" applyAlignment="1">
      <alignment horizontal="left" vertical="center" wrapText="1"/>
    </xf>
    <xf numFmtId="0" fontId="14" fillId="4" borderId="4" xfId="0" applyFont="1" applyFill="1" applyBorder="1" applyAlignment="1">
      <alignment horizontal="left" vertical="center" wrapText="1"/>
    </xf>
    <xf numFmtId="0" fontId="18" fillId="0" borderId="30" xfId="0" applyNumberFormat="1" applyFont="1" applyFill="1" applyBorder="1" applyAlignment="1">
      <alignment vertical="center" wrapText="1"/>
    </xf>
    <xf numFmtId="0" fontId="18" fillId="5" borderId="25" xfId="2" applyNumberFormat="1" applyFont="1" applyFill="1" applyBorder="1" applyAlignment="1">
      <alignment vertical="center"/>
    </xf>
    <xf numFmtId="0" fontId="14" fillId="5" borderId="10" xfId="2" applyFont="1" applyFill="1" applyBorder="1" applyAlignment="1">
      <alignment horizontal="right" vertical="center" wrapText="1" indent="1"/>
    </xf>
    <xf numFmtId="0" fontId="18" fillId="5" borderId="26" xfId="2" applyFont="1" applyFill="1" applyBorder="1" applyAlignment="1">
      <alignment horizontal="center" vertical="center"/>
    </xf>
    <xf numFmtId="2" fontId="18" fillId="5" borderId="10" xfId="2" applyNumberFormat="1" applyFont="1" applyFill="1" applyBorder="1" applyAlignment="1">
      <alignment horizontal="center" vertical="center"/>
    </xf>
    <xf numFmtId="2" fontId="18" fillId="5" borderId="25" xfId="2" applyNumberFormat="1" applyFont="1" applyFill="1" applyBorder="1" applyAlignment="1">
      <alignment horizontal="center" vertical="center"/>
    </xf>
    <xf numFmtId="2" fontId="18" fillId="5" borderId="26" xfId="3" applyNumberFormat="1" applyFont="1" applyFill="1" applyBorder="1" applyAlignment="1" applyProtection="1">
      <alignment vertical="center"/>
    </xf>
    <xf numFmtId="4" fontId="14" fillId="5" borderId="37" xfId="2" applyNumberFormat="1" applyFont="1" applyFill="1" applyBorder="1" applyAlignment="1">
      <alignment horizontal="center" vertical="center"/>
    </xf>
    <xf numFmtId="49" fontId="18" fillId="0" borderId="16" xfId="2" applyNumberFormat="1" applyFont="1" applyFill="1" applyBorder="1" applyAlignment="1">
      <alignment horizontal="center" vertical="center" wrapText="1"/>
    </xf>
    <xf numFmtId="0" fontId="30" fillId="0" borderId="8" xfId="0" applyNumberFormat="1" applyFont="1" applyFill="1" applyBorder="1" applyAlignment="1">
      <alignment horizontal="center" vertical="center" wrapText="1"/>
    </xf>
    <xf numFmtId="0" fontId="18" fillId="0" borderId="17" xfId="0" applyFont="1" applyFill="1" applyBorder="1" applyAlignment="1">
      <alignment horizontal="left" vertical="center" wrapText="1"/>
    </xf>
    <xf numFmtId="0" fontId="18" fillId="6" borderId="17" xfId="0" applyFont="1" applyFill="1" applyBorder="1" applyAlignment="1">
      <alignment horizontal="center" vertical="center" wrapText="1"/>
    </xf>
    <xf numFmtId="2" fontId="18" fillId="0" borderId="38" xfId="2" applyNumberFormat="1" applyFont="1" applyFill="1" applyBorder="1" applyAlignment="1">
      <alignment horizontal="center" vertical="center" wrapText="1"/>
    </xf>
    <xf numFmtId="2" fontId="18" fillId="3" borderId="25" xfId="0" applyNumberFormat="1" applyFont="1" applyFill="1" applyBorder="1" applyAlignment="1">
      <alignment horizontal="center" vertical="center" wrapText="1"/>
    </xf>
    <xf numFmtId="2" fontId="18" fillId="3" borderId="39" xfId="6" applyNumberFormat="1" applyFont="1" applyFill="1" applyBorder="1" applyAlignment="1">
      <alignment horizontal="center" vertical="center" wrapText="1"/>
    </xf>
    <xf numFmtId="0" fontId="18" fillId="0" borderId="37" xfId="4" applyFont="1" applyFill="1" applyBorder="1" applyAlignment="1">
      <alignment horizontal="center" vertical="center" wrapText="1"/>
    </xf>
    <xf numFmtId="49" fontId="18" fillId="0" borderId="24" xfId="2" applyNumberFormat="1" applyFont="1" applyFill="1" applyBorder="1" applyAlignment="1">
      <alignment horizontal="center" vertical="center" wrapText="1"/>
    </xf>
    <xf numFmtId="0" fontId="18" fillId="4" borderId="0" xfId="2" applyFont="1" applyFill="1"/>
    <xf numFmtId="0" fontId="3" fillId="0" borderId="19" xfId="4" applyFont="1" applyFill="1" applyBorder="1" applyAlignment="1">
      <alignment horizontal="center" vertical="center" wrapText="1"/>
    </xf>
    <xf numFmtId="0" fontId="14" fillId="5" borderId="40" xfId="2" applyFont="1" applyFill="1" applyBorder="1" applyAlignment="1">
      <alignment horizontal="center" vertical="center"/>
    </xf>
    <xf numFmtId="2" fontId="3" fillId="0" borderId="41" xfId="0" applyNumberFormat="1" applyFont="1" applyFill="1" applyBorder="1" applyAlignment="1">
      <alignment vertical="center" wrapText="1"/>
    </xf>
    <xf numFmtId="2" fontId="3" fillId="0" borderId="19" xfId="0" applyNumberFormat="1" applyFont="1" applyFill="1" applyBorder="1" applyAlignment="1">
      <alignment vertical="center" wrapText="1"/>
    </xf>
    <xf numFmtId="2" fontId="3" fillId="0" borderId="19" xfId="0" applyNumberFormat="1" applyFont="1" applyFill="1" applyBorder="1" applyAlignment="1">
      <alignment horizontal="center" vertical="center" wrapText="1"/>
    </xf>
    <xf numFmtId="0" fontId="18" fillId="0" borderId="1" xfId="0" applyFont="1" applyFill="1" applyBorder="1" applyAlignment="1">
      <alignment vertical="center" wrapText="1"/>
    </xf>
    <xf numFmtId="0" fontId="18" fillId="0" borderId="0" xfId="2" applyFont="1" applyFill="1" applyAlignment="1">
      <alignment horizontal="right" vertical="center"/>
    </xf>
    <xf numFmtId="0" fontId="2" fillId="0" borderId="0" xfId="0" quotePrefix="1" applyFont="1" applyBorder="1" applyAlignment="1">
      <alignment horizontal="left" vertical="center"/>
    </xf>
    <xf numFmtId="0" fontId="2" fillId="0" borderId="0" xfId="0" applyFont="1" applyAlignment="1">
      <alignment horizontal="left" vertical="center"/>
    </xf>
    <xf numFmtId="4" fontId="18" fillId="2" borderId="32" xfId="2" applyNumberFormat="1" applyFont="1" applyFill="1" applyBorder="1" applyAlignment="1">
      <alignment horizontal="center" vertical="center" wrapText="1"/>
    </xf>
    <xf numFmtId="4" fontId="18" fillId="4" borderId="15" xfId="2" applyNumberFormat="1" applyFont="1" applyFill="1" applyBorder="1" applyAlignment="1">
      <alignment horizontal="center" vertical="center" wrapText="1"/>
    </xf>
    <xf numFmtId="2" fontId="18" fillId="0" borderId="33" xfId="2" applyNumberFormat="1" applyFont="1" applyFill="1" applyBorder="1" applyAlignment="1">
      <alignment horizontal="center" vertical="center" wrapText="1"/>
    </xf>
    <xf numFmtId="2" fontId="18" fillId="4" borderId="15" xfId="0" applyNumberFormat="1" applyFont="1" applyFill="1" applyBorder="1" applyAlignment="1">
      <alignment horizontal="center" vertical="center" wrapText="1"/>
    </xf>
    <xf numFmtId="2" fontId="18" fillId="0" borderId="15" xfId="2" applyNumberFormat="1" applyFont="1" applyFill="1" applyBorder="1" applyAlignment="1">
      <alignment horizontal="center" vertical="center" wrapText="1"/>
    </xf>
    <xf numFmtId="2" fontId="18" fillId="0" borderId="27" xfId="2" applyNumberFormat="1" applyFont="1" applyFill="1" applyBorder="1" applyAlignment="1">
      <alignment horizontal="center" vertical="center" wrapText="1"/>
    </xf>
    <xf numFmtId="2" fontId="18" fillId="5" borderId="27" xfId="2" applyNumberFormat="1" applyFont="1" applyFill="1" applyBorder="1" applyAlignment="1">
      <alignment horizontal="center" vertical="center"/>
    </xf>
    <xf numFmtId="49" fontId="18" fillId="0" borderId="3" xfId="2" applyNumberFormat="1" applyFont="1" applyFill="1" applyBorder="1" applyAlignment="1">
      <alignment horizontal="center" vertical="center" wrapText="1"/>
    </xf>
    <xf numFmtId="0" fontId="36" fillId="0" borderId="28" xfId="4" applyFont="1" applyFill="1" applyBorder="1" applyAlignment="1">
      <alignment horizontal="center" vertical="center" wrapText="1"/>
    </xf>
    <xf numFmtId="2" fontId="37" fillId="0" borderId="33" xfId="2" applyNumberFormat="1" applyFont="1" applyFill="1" applyBorder="1" applyAlignment="1">
      <alignment horizontal="center" vertical="center" wrapText="1"/>
    </xf>
    <xf numFmtId="2" fontId="37" fillId="3" borderId="33" xfId="2" applyNumberFormat="1" applyFont="1" applyFill="1" applyBorder="1" applyAlignment="1">
      <alignment horizontal="center" vertical="center" wrapText="1"/>
    </xf>
    <xf numFmtId="0" fontId="18" fillId="0" borderId="39" xfId="2" applyFont="1" applyFill="1" applyBorder="1" applyAlignment="1">
      <alignment horizontal="center" vertical="center" wrapText="1"/>
    </xf>
    <xf numFmtId="2" fontId="18" fillId="2" borderId="43" xfId="2" applyNumberFormat="1" applyFont="1" applyFill="1" applyBorder="1" applyAlignment="1">
      <alignment horizontal="center" vertical="center" wrapText="1"/>
    </xf>
    <xf numFmtId="0" fontId="18" fillId="4" borderId="6" xfId="2" applyFont="1" applyFill="1" applyBorder="1" applyAlignment="1">
      <alignment horizontal="center" vertical="center" wrapText="1"/>
    </xf>
    <xf numFmtId="2" fontId="18" fillId="3" borderId="3" xfId="0" applyNumberFormat="1" applyFont="1" applyFill="1" applyBorder="1" applyAlignment="1">
      <alignment horizontal="center" vertical="center" wrapText="1"/>
    </xf>
    <xf numFmtId="2" fontId="18" fillId="3" borderId="6" xfId="0" applyNumberFormat="1" applyFont="1" applyFill="1" applyBorder="1" applyAlignment="1">
      <alignment horizontal="center" vertical="center" wrapText="1"/>
    </xf>
    <xf numFmtId="2" fontId="18" fillId="4" borderId="6" xfId="0" applyNumberFormat="1" applyFont="1" applyFill="1" applyBorder="1" applyAlignment="1">
      <alignment horizontal="center" vertical="center" wrapText="1"/>
    </xf>
    <xf numFmtId="2" fontId="18" fillId="2" borderId="6" xfId="2" applyNumberFormat="1" applyFont="1" applyFill="1" applyBorder="1" applyAlignment="1">
      <alignment horizontal="center" vertical="center" wrapText="1"/>
    </xf>
    <xf numFmtId="2" fontId="18" fillId="3" borderId="39" xfId="0" applyNumberFormat="1" applyFont="1" applyFill="1" applyBorder="1" applyAlignment="1">
      <alignment horizontal="center" vertical="center" wrapText="1"/>
    </xf>
    <xf numFmtId="2" fontId="18" fillId="5" borderId="39" xfId="2" applyNumberFormat="1" applyFont="1" applyFill="1" applyBorder="1" applyAlignment="1">
      <alignment horizontal="center" vertical="center"/>
    </xf>
    <xf numFmtId="43" fontId="3" fillId="0" borderId="9" xfId="11" applyFont="1" applyFill="1" applyBorder="1" applyAlignment="1">
      <alignment horizontal="center" vertical="center" wrapText="1"/>
    </xf>
    <xf numFmtId="0" fontId="5" fillId="0" borderId="1" xfId="1" applyFont="1" applyFill="1" applyBorder="1" applyAlignment="1">
      <alignment horizontal="center" vertical="center" wrapText="1"/>
    </xf>
    <xf numFmtId="43" fontId="5" fillId="0" borderId="1" xfId="11" applyFont="1" applyFill="1" applyBorder="1" applyAlignment="1">
      <alignment horizontal="center" vertical="center" wrapText="1"/>
    </xf>
    <xf numFmtId="43" fontId="3" fillId="0" borderId="44" xfId="11" applyFont="1" applyFill="1" applyBorder="1" applyAlignment="1">
      <alignment horizontal="center" vertical="center" wrapText="1"/>
    </xf>
    <xf numFmtId="43" fontId="3" fillId="0" borderId="5" xfId="11" applyFont="1" applyFill="1" applyBorder="1" applyAlignment="1">
      <alignment horizontal="center" vertical="center" wrapText="1"/>
    </xf>
    <xf numFmtId="2" fontId="18" fillId="0" borderId="3" xfId="0" applyNumberFormat="1" applyFont="1" applyFill="1" applyBorder="1" applyAlignment="1">
      <alignment horizontal="center" vertical="center" wrapText="1"/>
    </xf>
    <xf numFmtId="2" fontId="18" fillId="0" borderId="6" xfId="0" applyNumberFormat="1" applyFont="1" applyFill="1" applyBorder="1" applyAlignment="1">
      <alignment horizontal="center" vertical="center" wrapText="1"/>
    </xf>
    <xf numFmtId="0" fontId="18" fillId="0" borderId="31" xfId="0" applyNumberFormat="1" applyFont="1" applyFill="1" applyBorder="1" applyAlignment="1">
      <alignment horizontal="left" vertical="center" wrapText="1"/>
    </xf>
    <xf numFmtId="0" fontId="18" fillId="0" borderId="7" xfId="0" applyNumberFormat="1" applyFont="1" applyFill="1" applyBorder="1" applyAlignment="1">
      <alignment horizontal="left" vertical="center" wrapText="1"/>
    </xf>
    <xf numFmtId="0" fontId="18" fillId="0" borderId="30" xfId="0" applyNumberFormat="1" applyFont="1" applyFill="1" applyBorder="1" applyAlignment="1">
      <alignment horizontal="left" vertical="center" wrapText="1"/>
    </xf>
    <xf numFmtId="0" fontId="31" fillId="0" borderId="30" xfId="0" applyNumberFormat="1" applyFont="1" applyFill="1" applyBorder="1" applyAlignment="1">
      <alignment horizontal="left" vertical="center" wrapText="1"/>
    </xf>
    <xf numFmtId="0" fontId="31" fillId="0" borderId="7" xfId="0" applyNumberFormat="1" applyFont="1" applyFill="1" applyBorder="1" applyAlignment="1">
      <alignment horizontal="left" vertical="center" wrapText="1"/>
    </xf>
    <xf numFmtId="0" fontId="18" fillId="0" borderId="1" xfId="0" applyNumberFormat="1" applyFont="1" applyFill="1" applyBorder="1" applyAlignment="1">
      <alignment horizontal="left" vertical="center" wrapText="1"/>
    </xf>
    <xf numFmtId="0" fontId="31" fillId="0" borderId="31" xfId="0" applyNumberFormat="1" applyFont="1" applyFill="1" applyBorder="1" applyAlignment="1">
      <alignment horizontal="left" vertical="center" wrapText="1"/>
    </xf>
    <xf numFmtId="0" fontId="18" fillId="0" borderId="0" xfId="0" applyFont="1" applyFill="1" applyBorder="1" applyAlignment="1">
      <alignment horizontal="left" vertical="top" wrapText="1"/>
    </xf>
    <xf numFmtId="0" fontId="14" fillId="0" borderId="0" xfId="0" applyFont="1" applyFill="1" applyAlignment="1">
      <alignment horizontal="left" vertical="top" wrapText="1"/>
    </xf>
    <xf numFmtId="2" fontId="18" fillId="0" borderId="0" xfId="0" applyNumberFormat="1" applyFont="1" applyFill="1" applyBorder="1" applyAlignment="1">
      <alignment horizontal="left" vertical="top" wrapText="1"/>
    </xf>
    <xf numFmtId="0" fontId="28" fillId="0" borderId="0" xfId="0" applyFont="1" applyAlignment="1">
      <alignment horizontal="left" wrapText="1"/>
    </xf>
    <xf numFmtId="0" fontId="14" fillId="0" borderId="0" xfId="0" applyFont="1" applyFill="1" applyBorder="1" applyAlignment="1">
      <alignment horizontal="left" vertical="top" wrapText="1"/>
    </xf>
    <xf numFmtId="0" fontId="18" fillId="0" borderId="0" xfId="0" applyFont="1" applyFill="1" applyAlignment="1">
      <alignment horizontal="left" vertical="top" wrapText="1"/>
    </xf>
    <xf numFmtId="0" fontId="14" fillId="0" borderId="0" xfId="0" applyFont="1" applyFill="1" applyBorder="1" applyAlignment="1">
      <alignment vertical="top" wrapText="1"/>
    </xf>
    <xf numFmtId="0" fontId="22" fillId="0" borderId="0" xfId="0" applyFont="1" applyFill="1" applyAlignment="1">
      <alignment horizontal="left" vertical="top" wrapText="1"/>
    </xf>
    <xf numFmtId="0" fontId="31" fillId="0" borderId="1" xfId="0" applyNumberFormat="1" applyFont="1" applyFill="1" applyBorder="1" applyAlignment="1">
      <alignment horizontal="left" vertical="center" wrapText="1"/>
    </xf>
    <xf numFmtId="0" fontId="31" fillId="0" borderId="17" xfId="0" applyNumberFormat="1" applyFont="1" applyFill="1" applyBorder="1" applyAlignment="1">
      <alignment horizontal="left" vertical="center" wrapText="1"/>
    </xf>
    <xf numFmtId="164" fontId="29" fillId="0" borderId="0" xfId="3" applyFont="1" applyFill="1" applyBorder="1" applyAlignment="1" applyProtection="1">
      <alignment horizontal="center" wrapText="1"/>
    </xf>
    <xf numFmtId="4" fontId="14" fillId="0" borderId="21" xfId="2" applyNumberFormat="1" applyFont="1" applyFill="1" applyBorder="1" applyAlignment="1">
      <alignment horizontal="center" vertical="center" wrapText="1"/>
    </xf>
    <xf numFmtId="0" fontId="18" fillId="0" borderId="2" xfId="2" applyFont="1" applyFill="1" applyBorder="1" applyAlignment="1">
      <alignment horizontal="center" vertical="center" wrapText="1"/>
    </xf>
    <xf numFmtId="0" fontId="14" fillId="0" borderId="11" xfId="4" applyFont="1" applyFill="1" applyBorder="1" applyAlignment="1">
      <alignment horizontal="center" vertical="center" wrapText="1"/>
    </xf>
    <xf numFmtId="0" fontId="14" fillId="0" borderId="42" xfId="4" applyFont="1" applyFill="1" applyBorder="1" applyAlignment="1">
      <alignment horizontal="center" vertical="center" wrapText="1"/>
    </xf>
    <xf numFmtId="0" fontId="14" fillId="0" borderId="12" xfId="4" applyFont="1" applyFill="1" applyBorder="1" applyAlignment="1">
      <alignment horizontal="center" vertical="center" wrapText="1"/>
    </xf>
    <xf numFmtId="0" fontId="14" fillId="0" borderId="13" xfId="4" applyFont="1" applyFill="1" applyBorder="1" applyAlignment="1">
      <alignment horizontal="center" vertical="center" wrapText="1"/>
    </xf>
    <xf numFmtId="4" fontId="18" fillId="0" borderId="0" xfId="2" applyNumberFormat="1" applyFont="1" applyBorder="1" applyAlignment="1">
      <alignment horizontal="right" vertical="top" wrapText="1"/>
    </xf>
    <xf numFmtId="0" fontId="18" fillId="0" borderId="35" xfId="4" applyFont="1" applyFill="1" applyBorder="1" applyAlignment="1">
      <alignment horizontal="center" vertical="center" wrapText="1"/>
    </xf>
    <xf numFmtId="0" fontId="18" fillId="0" borderId="36" xfId="4" applyFont="1" applyFill="1" applyBorder="1" applyAlignment="1">
      <alignment horizontal="center" vertical="center" wrapText="1"/>
    </xf>
    <xf numFmtId="0" fontId="14" fillId="0" borderId="23" xfId="2" applyFont="1" applyFill="1" applyBorder="1" applyAlignment="1">
      <alignment horizontal="center" vertical="center" wrapText="1"/>
    </xf>
    <xf numFmtId="0" fontId="14" fillId="0" borderId="7" xfId="2" applyFont="1" applyFill="1" applyBorder="1" applyAlignment="1">
      <alignment horizontal="center" vertical="center" wrapText="1"/>
    </xf>
    <xf numFmtId="0" fontId="14" fillId="0" borderId="21" xfId="2" applyFont="1" applyFill="1" applyBorder="1" applyAlignment="1">
      <alignment horizontal="center" vertical="center" wrapText="1"/>
    </xf>
    <xf numFmtId="0" fontId="18" fillId="0" borderId="7" xfId="2" applyFont="1" applyFill="1" applyBorder="1" applyAlignment="1">
      <alignment horizontal="center" vertical="center" wrapText="1"/>
    </xf>
    <xf numFmtId="4" fontId="14" fillId="0" borderId="20" xfId="2" applyNumberFormat="1" applyFont="1" applyFill="1" applyBorder="1" applyAlignment="1">
      <alignment horizontal="center" vertical="center" wrapText="1"/>
    </xf>
    <xf numFmtId="0" fontId="18" fillId="0" borderId="28" xfId="2" applyFont="1" applyFill="1" applyBorder="1" applyAlignment="1">
      <alignment horizontal="center" vertical="center" wrapText="1"/>
    </xf>
    <xf numFmtId="49" fontId="14" fillId="0" borderId="22" xfId="2" applyNumberFormat="1" applyFont="1" applyFill="1" applyBorder="1" applyAlignment="1">
      <alignment horizontal="center" vertical="center" wrapText="1"/>
    </xf>
    <xf numFmtId="49" fontId="18" fillId="0" borderId="24" xfId="2" applyNumberFormat="1" applyFont="1" applyFill="1" applyBorder="1" applyAlignment="1">
      <alignment horizontal="center" vertical="center" wrapText="1"/>
    </xf>
    <xf numFmtId="0" fontId="9" fillId="0" borderId="0" xfId="2" applyFont="1" applyFill="1" applyBorder="1" applyAlignment="1">
      <alignment horizontal="center" vertical="center" wrapText="1"/>
    </xf>
    <xf numFmtId="0" fontId="29" fillId="0" borderId="0" xfId="1" applyFont="1" applyBorder="1" applyAlignment="1">
      <alignment horizontal="center" vertical="center" wrapText="1"/>
    </xf>
    <xf numFmtId="4" fontId="14" fillId="0" borderId="32" xfId="2" applyNumberFormat="1" applyFont="1" applyFill="1" applyBorder="1" applyAlignment="1">
      <alignment horizontal="center" vertical="center" wrapText="1"/>
    </xf>
    <xf numFmtId="4" fontId="14" fillId="0" borderId="33" xfId="2" applyNumberFormat="1" applyFont="1" applyFill="1" applyBorder="1" applyAlignment="1">
      <alignment horizontal="center" vertical="center" wrapText="1"/>
    </xf>
    <xf numFmtId="0" fontId="14" fillId="0" borderId="30" xfId="0" applyFont="1" applyBorder="1" applyAlignment="1">
      <alignment horizontal="left" vertical="center" wrapText="1"/>
    </xf>
    <xf numFmtId="0" fontId="14" fillId="0" borderId="7" xfId="0" applyFont="1" applyBorder="1" applyAlignment="1">
      <alignment horizontal="left" vertical="center" wrapText="1"/>
    </xf>
    <xf numFmtId="0" fontId="18" fillId="0" borderId="30" xfId="0" applyFont="1" applyBorder="1" applyAlignment="1">
      <alignment horizontal="left" vertical="center" wrapText="1"/>
    </xf>
    <xf numFmtId="0" fontId="18" fillId="0" borderId="31" xfId="0" applyFont="1" applyBorder="1" applyAlignment="1">
      <alignment horizontal="left" vertical="center" wrapText="1"/>
    </xf>
    <xf numFmtId="0" fontId="18" fillId="0" borderId="7" xfId="0" applyFont="1" applyBorder="1" applyAlignment="1">
      <alignment horizontal="left" vertical="center" wrapText="1"/>
    </xf>
    <xf numFmtId="0" fontId="18" fillId="0" borderId="30" xfId="0" applyFont="1" applyFill="1" applyBorder="1" applyAlignment="1">
      <alignment horizontal="left" vertical="center" wrapText="1"/>
    </xf>
    <xf numFmtId="0" fontId="18" fillId="0" borderId="7" xfId="0" applyFont="1" applyFill="1" applyBorder="1" applyAlignment="1">
      <alignment horizontal="left" vertical="center" wrapText="1"/>
    </xf>
    <xf numFmtId="0" fontId="14" fillId="4" borderId="4" xfId="0" applyFont="1" applyFill="1" applyBorder="1" applyAlignment="1">
      <alignment horizontal="left" vertical="center" wrapText="1"/>
    </xf>
    <xf numFmtId="0" fontId="14" fillId="4" borderId="6" xfId="0" applyFont="1" applyFill="1" applyBorder="1" applyAlignment="1">
      <alignment horizontal="left" vertical="center" wrapText="1"/>
    </xf>
    <xf numFmtId="0" fontId="18" fillId="0" borderId="31" xfId="0" applyFont="1" applyFill="1" applyBorder="1" applyAlignment="1">
      <alignment horizontal="left" vertical="center" wrapText="1"/>
    </xf>
    <xf numFmtId="0" fontId="14" fillId="0" borderId="31" xfId="0" applyFont="1" applyBorder="1" applyAlignment="1">
      <alignment horizontal="left" vertical="center" wrapText="1"/>
    </xf>
    <xf numFmtId="2" fontId="18" fillId="0" borderId="18" xfId="0" applyNumberFormat="1" applyFont="1" applyBorder="1" applyAlignment="1">
      <alignment horizontal="center" vertical="center"/>
    </xf>
    <xf numFmtId="2" fontId="18" fillId="0" borderId="16" xfId="0" applyNumberFormat="1" applyFont="1" applyBorder="1" applyAlignment="1">
      <alignment horizontal="center" vertical="center"/>
    </xf>
    <xf numFmtId="2" fontId="18" fillId="0" borderId="17" xfId="0" applyNumberFormat="1" applyFont="1" applyBorder="1" applyAlignment="1">
      <alignment horizontal="center" vertical="center"/>
    </xf>
    <xf numFmtId="2" fontId="18" fillId="5" borderId="45" xfId="3" applyNumberFormat="1" applyFont="1" applyFill="1" applyBorder="1" applyAlignment="1" applyProtection="1">
      <alignment horizontal="center" vertical="center"/>
    </xf>
    <xf numFmtId="2" fontId="14" fillId="5" borderId="46" xfId="2" applyNumberFormat="1" applyFont="1" applyFill="1" applyBorder="1" applyAlignment="1">
      <alignment horizontal="center" vertical="center"/>
    </xf>
    <xf numFmtId="2" fontId="14" fillId="5" borderId="40" xfId="2" applyNumberFormat="1" applyFont="1" applyFill="1" applyBorder="1" applyAlignment="1">
      <alignment horizontal="center" vertical="center"/>
    </xf>
    <xf numFmtId="2" fontId="14" fillId="5" borderId="45" xfId="2" applyNumberFormat="1" applyFont="1" applyFill="1" applyBorder="1" applyAlignment="1">
      <alignment horizontal="center" vertical="center"/>
    </xf>
    <xf numFmtId="0" fontId="18" fillId="0" borderId="17" xfId="2" applyFont="1" applyFill="1" applyBorder="1" applyAlignment="1">
      <alignment horizontal="center" vertical="center" wrapText="1"/>
    </xf>
  </cellXfs>
  <cellStyles count="12">
    <cellStyle name="Денежный 2" xfId="3"/>
    <cellStyle name="Обычный" xfId="0" builtinId="0"/>
    <cellStyle name="Обычный 12 6" xfId="9"/>
    <cellStyle name="Обычный 2" xfId="2"/>
    <cellStyle name="Обычный 2 10" xfId="1"/>
    <cellStyle name="Обычный 2 2" xfId="5"/>
    <cellStyle name="Обычный 2 2 47" xfId="7"/>
    <cellStyle name="Обычный 2 3" xfId="8"/>
    <cellStyle name="Обычный 4" xfId="10"/>
    <cellStyle name="Обычный_ПОЛЫ 1" xfId="4"/>
    <cellStyle name="Финансовый" xfId="11" builtinId="3"/>
    <cellStyle name="Финансовый 2" xfId="6"/>
  </cellStyles>
  <dxfs count="0"/>
  <tableStyles count="0" defaultTableStyle="TableStyleMedium2" defaultPivotStyle="PivotStyleLight16"/>
  <colors>
    <mruColors>
      <color rgb="FF0000FF"/>
      <color rgb="FF33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822613</xdr:colOff>
      <xdr:row>182</xdr:row>
      <xdr:rowOff>90301</xdr:rowOff>
    </xdr:from>
    <xdr:to>
      <xdr:col>3</xdr:col>
      <xdr:colOff>17319</xdr:colOff>
      <xdr:row>195</xdr:row>
      <xdr:rowOff>1236</xdr:rowOff>
    </xdr:to>
    <xdr:sp macro="" textlink="">
      <xdr:nvSpPr>
        <xdr:cNvPr id="3" name="TextBox 2"/>
        <xdr:cNvSpPr txBox="1">
          <a:spLocks noChangeArrowheads="1"/>
        </xdr:cNvSpPr>
      </xdr:nvSpPr>
      <xdr:spPr bwMode="auto">
        <a:xfrm>
          <a:off x="822613" y="47334301"/>
          <a:ext cx="6277842" cy="3495799"/>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02"/>
  <sheetViews>
    <sheetView tabSelected="1" view="pageBreakPreview" zoomScale="55" zoomScaleNormal="55" zoomScaleSheetLayoutView="55" zoomScalePageLayoutView="40" workbookViewId="0"/>
  </sheetViews>
  <sheetFormatPr defaultColWidth="11.5703125" defaultRowHeight="15.75" outlineLevelRow="1" x14ac:dyDescent="0.25"/>
  <cols>
    <col min="1" max="1" width="13.28515625" style="15" customWidth="1"/>
    <col min="2" max="2" width="18.42578125" style="12" customWidth="1"/>
    <col min="3" max="3" width="96.85546875" style="12" customWidth="1"/>
    <col min="4" max="4" width="101" style="13" customWidth="1"/>
    <col min="5" max="5" width="14.5703125" style="13" customWidth="1"/>
    <col min="6" max="6" width="25.140625" style="16" customWidth="1"/>
    <col min="7" max="7" width="18.28515625" style="16" customWidth="1"/>
    <col min="8" max="9" width="14.85546875" style="17" customWidth="1"/>
    <col min="10" max="10" width="14.85546875" style="18" customWidth="1"/>
    <col min="11" max="13" width="14.85546875" style="11" customWidth="1"/>
    <col min="14" max="14" width="14.85546875" style="19" customWidth="1"/>
    <col min="15" max="15" width="70.5703125" style="11" customWidth="1"/>
    <col min="16" max="208" width="11.5703125" style="11"/>
    <col min="209" max="209" width="5" style="11" customWidth="1"/>
    <col min="210" max="210" width="101.140625" style="11" customWidth="1"/>
    <col min="211" max="211" width="8.140625" style="11" customWidth="1"/>
    <col min="212" max="213" width="11.28515625" style="11" customWidth="1"/>
    <col min="214" max="214" width="11.85546875" style="11" customWidth="1"/>
    <col min="215" max="215" width="11.140625" style="11" customWidth="1"/>
    <col min="216" max="217" width="12.140625" style="11" customWidth="1"/>
    <col min="218" max="218" width="13" style="11" customWidth="1"/>
    <col min="219" max="464" width="11.5703125" style="11"/>
    <col min="465" max="465" width="5" style="11" customWidth="1"/>
    <col min="466" max="466" width="101.140625" style="11" customWidth="1"/>
    <col min="467" max="467" width="8.140625" style="11" customWidth="1"/>
    <col min="468" max="469" width="11.28515625" style="11" customWidth="1"/>
    <col min="470" max="470" width="11.85546875" style="11" customWidth="1"/>
    <col min="471" max="471" width="11.140625" style="11" customWidth="1"/>
    <col min="472" max="473" width="12.140625" style="11" customWidth="1"/>
    <col min="474" max="474" width="13" style="11" customWidth="1"/>
    <col min="475" max="720" width="11.5703125" style="11"/>
    <col min="721" max="721" width="5" style="11" customWidth="1"/>
    <col min="722" max="722" width="101.140625" style="11" customWidth="1"/>
    <col min="723" max="723" width="8.140625" style="11" customWidth="1"/>
    <col min="724" max="725" width="11.28515625" style="11" customWidth="1"/>
    <col min="726" max="726" width="11.85546875" style="11" customWidth="1"/>
    <col min="727" max="727" width="11.140625" style="11" customWidth="1"/>
    <col min="728" max="729" width="12.140625" style="11" customWidth="1"/>
    <col min="730" max="730" width="13" style="11" customWidth="1"/>
    <col min="731" max="976" width="11.5703125" style="11"/>
    <col min="977" max="977" width="5" style="11" customWidth="1"/>
    <col min="978" max="978" width="101.140625" style="11" customWidth="1"/>
    <col min="979" max="979" width="8.140625" style="11" customWidth="1"/>
    <col min="980" max="981" width="11.28515625" style="11" customWidth="1"/>
    <col min="982" max="982" width="11.85546875" style="11" customWidth="1"/>
    <col min="983" max="983" width="11.140625" style="11" customWidth="1"/>
    <col min="984" max="985" width="12.140625" style="11" customWidth="1"/>
    <col min="986" max="986" width="13" style="11" customWidth="1"/>
    <col min="987" max="1232" width="11.5703125" style="11"/>
    <col min="1233" max="1233" width="5" style="11" customWidth="1"/>
    <col min="1234" max="1234" width="101.140625" style="11" customWidth="1"/>
    <col min="1235" max="1235" width="8.140625" style="11" customWidth="1"/>
    <col min="1236" max="1237" width="11.28515625" style="11" customWidth="1"/>
    <col min="1238" max="1238" width="11.85546875" style="11" customWidth="1"/>
    <col min="1239" max="1239" width="11.140625" style="11" customWidth="1"/>
    <col min="1240" max="1241" width="12.140625" style="11" customWidth="1"/>
    <col min="1242" max="1242" width="13" style="11" customWidth="1"/>
    <col min="1243" max="1488" width="11.5703125" style="11"/>
    <col min="1489" max="1489" width="5" style="11" customWidth="1"/>
    <col min="1490" max="1490" width="101.140625" style="11" customWidth="1"/>
    <col min="1491" max="1491" width="8.140625" style="11" customWidth="1"/>
    <col min="1492" max="1493" width="11.28515625" style="11" customWidth="1"/>
    <col min="1494" max="1494" width="11.85546875" style="11" customWidth="1"/>
    <col min="1495" max="1495" width="11.140625" style="11" customWidth="1"/>
    <col min="1496" max="1497" width="12.140625" style="11" customWidth="1"/>
    <col min="1498" max="1498" width="13" style="11" customWidth="1"/>
    <col min="1499" max="1744" width="11.5703125" style="11"/>
    <col min="1745" max="1745" width="5" style="11" customWidth="1"/>
    <col min="1746" max="1746" width="101.140625" style="11" customWidth="1"/>
    <col min="1747" max="1747" width="8.140625" style="11" customWidth="1"/>
    <col min="1748" max="1749" width="11.28515625" style="11" customWidth="1"/>
    <col min="1750" max="1750" width="11.85546875" style="11" customWidth="1"/>
    <col min="1751" max="1751" width="11.140625" style="11" customWidth="1"/>
    <col min="1752" max="1753" width="12.140625" style="11" customWidth="1"/>
    <col min="1754" max="1754" width="13" style="11" customWidth="1"/>
    <col min="1755" max="2000" width="11.5703125" style="11"/>
    <col min="2001" max="2001" width="5" style="11" customWidth="1"/>
    <col min="2002" max="2002" width="101.140625" style="11" customWidth="1"/>
    <col min="2003" max="2003" width="8.140625" style="11" customWidth="1"/>
    <col min="2004" max="2005" width="11.28515625" style="11" customWidth="1"/>
    <col min="2006" max="2006" width="11.85546875" style="11" customWidth="1"/>
    <col min="2007" max="2007" width="11.140625" style="11" customWidth="1"/>
    <col min="2008" max="2009" width="12.140625" style="11" customWidth="1"/>
    <col min="2010" max="2010" width="13" style="11" customWidth="1"/>
    <col min="2011" max="2256" width="11.5703125" style="11"/>
    <col min="2257" max="2257" width="5" style="11" customWidth="1"/>
    <col min="2258" max="2258" width="101.140625" style="11" customWidth="1"/>
    <col min="2259" max="2259" width="8.140625" style="11" customWidth="1"/>
    <col min="2260" max="2261" width="11.28515625" style="11" customWidth="1"/>
    <col min="2262" max="2262" width="11.85546875" style="11" customWidth="1"/>
    <col min="2263" max="2263" width="11.140625" style="11" customWidth="1"/>
    <col min="2264" max="2265" width="12.140625" style="11" customWidth="1"/>
    <col min="2266" max="2266" width="13" style="11" customWidth="1"/>
    <col min="2267" max="2512" width="11.5703125" style="11"/>
    <col min="2513" max="2513" width="5" style="11" customWidth="1"/>
    <col min="2514" max="2514" width="101.140625" style="11" customWidth="1"/>
    <col min="2515" max="2515" width="8.140625" style="11" customWidth="1"/>
    <col min="2516" max="2517" width="11.28515625" style="11" customWidth="1"/>
    <col min="2518" max="2518" width="11.85546875" style="11" customWidth="1"/>
    <col min="2519" max="2519" width="11.140625" style="11" customWidth="1"/>
    <col min="2520" max="2521" width="12.140625" style="11" customWidth="1"/>
    <col min="2522" max="2522" width="13" style="11" customWidth="1"/>
    <col min="2523" max="2768" width="11.5703125" style="11"/>
    <col min="2769" max="2769" width="5" style="11" customWidth="1"/>
    <col min="2770" max="2770" width="101.140625" style="11" customWidth="1"/>
    <col min="2771" max="2771" width="8.140625" style="11" customWidth="1"/>
    <col min="2772" max="2773" width="11.28515625" style="11" customWidth="1"/>
    <col min="2774" max="2774" width="11.85546875" style="11" customWidth="1"/>
    <col min="2775" max="2775" width="11.140625" style="11" customWidth="1"/>
    <col min="2776" max="2777" width="12.140625" style="11" customWidth="1"/>
    <col min="2778" max="2778" width="13" style="11" customWidth="1"/>
    <col min="2779" max="3024" width="11.5703125" style="11"/>
    <col min="3025" max="3025" width="5" style="11" customWidth="1"/>
    <col min="3026" max="3026" width="101.140625" style="11" customWidth="1"/>
    <col min="3027" max="3027" width="8.140625" style="11" customWidth="1"/>
    <col min="3028" max="3029" width="11.28515625" style="11" customWidth="1"/>
    <col min="3030" max="3030" width="11.85546875" style="11" customWidth="1"/>
    <col min="3031" max="3031" width="11.140625" style="11" customWidth="1"/>
    <col min="3032" max="3033" width="12.140625" style="11" customWidth="1"/>
    <col min="3034" max="3034" width="13" style="11" customWidth="1"/>
    <col min="3035" max="3280" width="11.5703125" style="11"/>
    <col min="3281" max="3281" width="5" style="11" customWidth="1"/>
    <col min="3282" max="3282" width="101.140625" style="11" customWidth="1"/>
    <col min="3283" max="3283" width="8.140625" style="11" customWidth="1"/>
    <col min="3284" max="3285" width="11.28515625" style="11" customWidth="1"/>
    <col min="3286" max="3286" width="11.85546875" style="11" customWidth="1"/>
    <col min="3287" max="3287" width="11.140625" style="11" customWidth="1"/>
    <col min="3288" max="3289" width="12.140625" style="11" customWidth="1"/>
    <col min="3290" max="3290" width="13" style="11" customWidth="1"/>
    <col min="3291" max="3536" width="11.5703125" style="11"/>
    <col min="3537" max="3537" width="5" style="11" customWidth="1"/>
    <col min="3538" max="3538" width="101.140625" style="11" customWidth="1"/>
    <col min="3539" max="3539" width="8.140625" style="11" customWidth="1"/>
    <col min="3540" max="3541" width="11.28515625" style="11" customWidth="1"/>
    <col min="3542" max="3542" width="11.85546875" style="11" customWidth="1"/>
    <col min="3543" max="3543" width="11.140625" style="11" customWidth="1"/>
    <col min="3544" max="3545" width="12.140625" style="11" customWidth="1"/>
    <col min="3546" max="3546" width="13" style="11" customWidth="1"/>
    <col min="3547" max="3792" width="11.5703125" style="11"/>
    <col min="3793" max="3793" width="5" style="11" customWidth="1"/>
    <col min="3794" max="3794" width="101.140625" style="11" customWidth="1"/>
    <col min="3795" max="3795" width="8.140625" style="11" customWidth="1"/>
    <col min="3796" max="3797" width="11.28515625" style="11" customWidth="1"/>
    <col min="3798" max="3798" width="11.85546875" style="11" customWidth="1"/>
    <col min="3799" max="3799" width="11.140625" style="11" customWidth="1"/>
    <col min="3800" max="3801" width="12.140625" style="11" customWidth="1"/>
    <col min="3802" max="3802" width="13" style="11" customWidth="1"/>
    <col min="3803" max="4048" width="11.5703125" style="11"/>
    <col min="4049" max="4049" width="5" style="11" customWidth="1"/>
    <col min="4050" max="4050" width="101.140625" style="11" customWidth="1"/>
    <col min="4051" max="4051" width="8.140625" style="11" customWidth="1"/>
    <col min="4052" max="4053" width="11.28515625" style="11" customWidth="1"/>
    <col min="4054" max="4054" width="11.85546875" style="11" customWidth="1"/>
    <col min="4055" max="4055" width="11.140625" style="11" customWidth="1"/>
    <col min="4056" max="4057" width="12.140625" style="11" customWidth="1"/>
    <col min="4058" max="4058" width="13" style="11" customWidth="1"/>
    <col min="4059" max="4304" width="11.5703125" style="11"/>
    <col min="4305" max="4305" width="5" style="11" customWidth="1"/>
    <col min="4306" max="4306" width="101.140625" style="11" customWidth="1"/>
    <col min="4307" max="4307" width="8.140625" style="11" customWidth="1"/>
    <col min="4308" max="4309" width="11.28515625" style="11" customWidth="1"/>
    <col min="4310" max="4310" width="11.85546875" style="11" customWidth="1"/>
    <col min="4311" max="4311" width="11.140625" style="11" customWidth="1"/>
    <col min="4312" max="4313" width="12.140625" style="11" customWidth="1"/>
    <col min="4314" max="4314" width="13" style="11" customWidth="1"/>
    <col min="4315" max="4560" width="11.5703125" style="11"/>
    <col min="4561" max="4561" width="5" style="11" customWidth="1"/>
    <col min="4562" max="4562" width="101.140625" style="11" customWidth="1"/>
    <col min="4563" max="4563" width="8.140625" style="11" customWidth="1"/>
    <col min="4564" max="4565" width="11.28515625" style="11" customWidth="1"/>
    <col min="4566" max="4566" width="11.85546875" style="11" customWidth="1"/>
    <col min="4567" max="4567" width="11.140625" style="11" customWidth="1"/>
    <col min="4568" max="4569" width="12.140625" style="11" customWidth="1"/>
    <col min="4570" max="4570" width="13" style="11" customWidth="1"/>
    <col min="4571" max="4816" width="11.5703125" style="11"/>
    <col min="4817" max="4817" width="5" style="11" customWidth="1"/>
    <col min="4818" max="4818" width="101.140625" style="11" customWidth="1"/>
    <col min="4819" max="4819" width="8.140625" style="11" customWidth="1"/>
    <col min="4820" max="4821" width="11.28515625" style="11" customWidth="1"/>
    <col min="4822" max="4822" width="11.85546875" style="11" customWidth="1"/>
    <col min="4823" max="4823" width="11.140625" style="11" customWidth="1"/>
    <col min="4824" max="4825" width="12.140625" style="11" customWidth="1"/>
    <col min="4826" max="4826" width="13" style="11" customWidth="1"/>
    <col min="4827" max="5072" width="11.5703125" style="11"/>
    <col min="5073" max="5073" width="5" style="11" customWidth="1"/>
    <col min="5074" max="5074" width="101.140625" style="11" customWidth="1"/>
    <col min="5075" max="5075" width="8.140625" style="11" customWidth="1"/>
    <col min="5076" max="5077" width="11.28515625" style="11" customWidth="1"/>
    <col min="5078" max="5078" width="11.85546875" style="11" customWidth="1"/>
    <col min="5079" max="5079" width="11.140625" style="11" customWidth="1"/>
    <col min="5080" max="5081" width="12.140625" style="11" customWidth="1"/>
    <col min="5082" max="5082" width="13" style="11" customWidth="1"/>
    <col min="5083" max="5328" width="11.5703125" style="11"/>
    <col min="5329" max="5329" width="5" style="11" customWidth="1"/>
    <col min="5330" max="5330" width="101.140625" style="11" customWidth="1"/>
    <col min="5331" max="5331" width="8.140625" style="11" customWidth="1"/>
    <col min="5332" max="5333" width="11.28515625" style="11" customWidth="1"/>
    <col min="5334" max="5334" width="11.85546875" style="11" customWidth="1"/>
    <col min="5335" max="5335" width="11.140625" style="11" customWidth="1"/>
    <col min="5336" max="5337" width="12.140625" style="11" customWidth="1"/>
    <col min="5338" max="5338" width="13" style="11" customWidth="1"/>
    <col min="5339" max="5584" width="11.5703125" style="11"/>
    <col min="5585" max="5585" width="5" style="11" customWidth="1"/>
    <col min="5586" max="5586" width="101.140625" style="11" customWidth="1"/>
    <col min="5587" max="5587" width="8.140625" style="11" customWidth="1"/>
    <col min="5588" max="5589" width="11.28515625" style="11" customWidth="1"/>
    <col min="5590" max="5590" width="11.85546875" style="11" customWidth="1"/>
    <col min="5591" max="5591" width="11.140625" style="11" customWidth="1"/>
    <col min="5592" max="5593" width="12.140625" style="11" customWidth="1"/>
    <col min="5594" max="5594" width="13" style="11" customWidth="1"/>
    <col min="5595" max="5840" width="11.5703125" style="11"/>
    <col min="5841" max="5841" width="5" style="11" customWidth="1"/>
    <col min="5842" max="5842" width="101.140625" style="11" customWidth="1"/>
    <col min="5843" max="5843" width="8.140625" style="11" customWidth="1"/>
    <col min="5844" max="5845" width="11.28515625" style="11" customWidth="1"/>
    <col min="5846" max="5846" width="11.85546875" style="11" customWidth="1"/>
    <col min="5847" max="5847" width="11.140625" style="11" customWidth="1"/>
    <col min="5848" max="5849" width="12.140625" style="11" customWidth="1"/>
    <col min="5850" max="5850" width="13" style="11" customWidth="1"/>
    <col min="5851" max="6096" width="11.5703125" style="11"/>
    <col min="6097" max="6097" width="5" style="11" customWidth="1"/>
    <col min="6098" max="6098" width="101.140625" style="11" customWidth="1"/>
    <col min="6099" max="6099" width="8.140625" style="11" customWidth="1"/>
    <col min="6100" max="6101" width="11.28515625" style="11" customWidth="1"/>
    <col min="6102" max="6102" width="11.85546875" style="11" customWidth="1"/>
    <col min="6103" max="6103" width="11.140625" style="11" customWidth="1"/>
    <col min="6104" max="6105" width="12.140625" style="11" customWidth="1"/>
    <col min="6106" max="6106" width="13" style="11" customWidth="1"/>
    <col min="6107" max="6352" width="11.5703125" style="11"/>
    <col min="6353" max="6353" width="5" style="11" customWidth="1"/>
    <col min="6354" max="6354" width="101.140625" style="11" customWidth="1"/>
    <col min="6355" max="6355" width="8.140625" style="11" customWidth="1"/>
    <col min="6356" max="6357" width="11.28515625" style="11" customWidth="1"/>
    <col min="6358" max="6358" width="11.85546875" style="11" customWidth="1"/>
    <col min="6359" max="6359" width="11.140625" style="11" customWidth="1"/>
    <col min="6360" max="6361" width="12.140625" style="11" customWidth="1"/>
    <col min="6362" max="6362" width="13" style="11" customWidth="1"/>
    <col min="6363" max="6608" width="11.5703125" style="11"/>
    <col min="6609" max="6609" width="5" style="11" customWidth="1"/>
    <col min="6610" max="6610" width="101.140625" style="11" customWidth="1"/>
    <col min="6611" max="6611" width="8.140625" style="11" customWidth="1"/>
    <col min="6612" max="6613" width="11.28515625" style="11" customWidth="1"/>
    <col min="6614" max="6614" width="11.85546875" style="11" customWidth="1"/>
    <col min="6615" max="6615" width="11.140625" style="11" customWidth="1"/>
    <col min="6616" max="6617" width="12.140625" style="11" customWidth="1"/>
    <col min="6618" max="6618" width="13" style="11" customWidth="1"/>
    <col min="6619" max="6864" width="11.5703125" style="11"/>
    <col min="6865" max="6865" width="5" style="11" customWidth="1"/>
    <col min="6866" max="6866" width="101.140625" style="11" customWidth="1"/>
    <col min="6867" max="6867" width="8.140625" style="11" customWidth="1"/>
    <col min="6868" max="6869" width="11.28515625" style="11" customWidth="1"/>
    <col min="6870" max="6870" width="11.85546875" style="11" customWidth="1"/>
    <col min="6871" max="6871" width="11.140625" style="11" customWidth="1"/>
    <col min="6872" max="6873" width="12.140625" style="11" customWidth="1"/>
    <col min="6874" max="6874" width="13" style="11" customWidth="1"/>
    <col min="6875" max="7120" width="11.5703125" style="11"/>
    <col min="7121" max="7121" width="5" style="11" customWidth="1"/>
    <col min="7122" max="7122" width="101.140625" style="11" customWidth="1"/>
    <col min="7123" max="7123" width="8.140625" style="11" customWidth="1"/>
    <col min="7124" max="7125" width="11.28515625" style="11" customWidth="1"/>
    <col min="7126" max="7126" width="11.85546875" style="11" customWidth="1"/>
    <col min="7127" max="7127" width="11.140625" style="11" customWidth="1"/>
    <col min="7128" max="7129" width="12.140625" style="11" customWidth="1"/>
    <col min="7130" max="7130" width="13" style="11" customWidth="1"/>
    <col min="7131" max="7376" width="11.5703125" style="11"/>
    <col min="7377" max="7377" width="5" style="11" customWidth="1"/>
    <col min="7378" max="7378" width="101.140625" style="11" customWidth="1"/>
    <col min="7379" max="7379" width="8.140625" style="11" customWidth="1"/>
    <col min="7380" max="7381" width="11.28515625" style="11" customWidth="1"/>
    <col min="7382" max="7382" width="11.85546875" style="11" customWidth="1"/>
    <col min="7383" max="7383" width="11.140625" style="11" customWidth="1"/>
    <col min="7384" max="7385" width="12.140625" style="11" customWidth="1"/>
    <col min="7386" max="7386" width="13" style="11" customWidth="1"/>
    <col min="7387" max="7632" width="11.5703125" style="11"/>
    <col min="7633" max="7633" width="5" style="11" customWidth="1"/>
    <col min="7634" max="7634" width="101.140625" style="11" customWidth="1"/>
    <col min="7635" max="7635" width="8.140625" style="11" customWidth="1"/>
    <col min="7636" max="7637" width="11.28515625" style="11" customWidth="1"/>
    <col min="7638" max="7638" width="11.85546875" style="11" customWidth="1"/>
    <col min="7639" max="7639" width="11.140625" style="11" customWidth="1"/>
    <col min="7640" max="7641" width="12.140625" style="11" customWidth="1"/>
    <col min="7642" max="7642" width="13" style="11" customWidth="1"/>
    <col min="7643" max="7888" width="11.5703125" style="11"/>
    <col min="7889" max="7889" width="5" style="11" customWidth="1"/>
    <col min="7890" max="7890" width="101.140625" style="11" customWidth="1"/>
    <col min="7891" max="7891" width="8.140625" style="11" customWidth="1"/>
    <col min="7892" max="7893" width="11.28515625" style="11" customWidth="1"/>
    <col min="7894" max="7894" width="11.85546875" style="11" customWidth="1"/>
    <col min="7895" max="7895" width="11.140625" style="11" customWidth="1"/>
    <col min="7896" max="7897" width="12.140625" style="11" customWidth="1"/>
    <col min="7898" max="7898" width="13" style="11" customWidth="1"/>
    <col min="7899" max="8144" width="11.5703125" style="11"/>
    <col min="8145" max="8145" width="5" style="11" customWidth="1"/>
    <col min="8146" max="8146" width="101.140625" style="11" customWidth="1"/>
    <col min="8147" max="8147" width="8.140625" style="11" customWidth="1"/>
    <col min="8148" max="8149" width="11.28515625" style="11" customWidth="1"/>
    <col min="8150" max="8150" width="11.85546875" style="11" customWidth="1"/>
    <col min="8151" max="8151" width="11.140625" style="11" customWidth="1"/>
    <col min="8152" max="8153" width="12.140625" style="11" customWidth="1"/>
    <col min="8154" max="8154" width="13" style="11" customWidth="1"/>
    <col min="8155" max="8400" width="11.5703125" style="11"/>
    <col min="8401" max="8401" width="5" style="11" customWidth="1"/>
    <col min="8402" max="8402" width="101.140625" style="11" customWidth="1"/>
    <col min="8403" max="8403" width="8.140625" style="11" customWidth="1"/>
    <col min="8404" max="8405" width="11.28515625" style="11" customWidth="1"/>
    <col min="8406" max="8406" width="11.85546875" style="11" customWidth="1"/>
    <col min="8407" max="8407" width="11.140625" style="11" customWidth="1"/>
    <col min="8408" max="8409" width="12.140625" style="11" customWidth="1"/>
    <col min="8410" max="8410" width="13" style="11" customWidth="1"/>
    <col min="8411" max="8656" width="11.5703125" style="11"/>
    <col min="8657" max="8657" width="5" style="11" customWidth="1"/>
    <col min="8658" max="8658" width="101.140625" style="11" customWidth="1"/>
    <col min="8659" max="8659" width="8.140625" style="11" customWidth="1"/>
    <col min="8660" max="8661" width="11.28515625" style="11" customWidth="1"/>
    <col min="8662" max="8662" width="11.85546875" style="11" customWidth="1"/>
    <col min="8663" max="8663" width="11.140625" style="11" customWidth="1"/>
    <col min="8664" max="8665" width="12.140625" style="11" customWidth="1"/>
    <col min="8666" max="8666" width="13" style="11" customWidth="1"/>
    <col min="8667" max="8912" width="11.5703125" style="11"/>
    <col min="8913" max="8913" width="5" style="11" customWidth="1"/>
    <col min="8914" max="8914" width="101.140625" style="11" customWidth="1"/>
    <col min="8915" max="8915" width="8.140625" style="11" customWidth="1"/>
    <col min="8916" max="8917" width="11.28515625" style="11" customWidth="1"/>
    <col min="8918" max="8918" width="11.85546875" style="11" customWidth="1"/>
    <col min="8919" max="8919" width="11.140625" style="11" customWidth="1"/>
    <col min="8920" max="8921" width="12.140625" style="11" customWidth="1"/>
    <col min="8922" max="8922" width="13" style="11" customWidth="1"/>
    <col min="8923" max="9168" width="11.5703125" style="11"/>
    <col min="9169" max="9169" width="5" style="11" customWidth="1"/>
    <col min="9170" max="9170" width="101.140625" style="11" customWidth="1"/>
    <col min="9171" max="9171" width="8.140625" style="11" customWidth="1"/>
    <col min="9172" max="9173" width="11.28515625" style="11" customWidth="1"/>
    <col min="9174" max="9174" width="11.85546875" style="11" customWidth="1"/>
    <col min="9175" max="9175" width="11.140625" style="11" customWidth="1"/>
    <col min="9176" max="9177" width="12.140625" style="11" customWidth="1"/>
    <col min="9178" max="9178" width="13" style="11" customWidth="1"/>
    <col min="9179" max="9424" width="11.5703125" style="11"/>
    <col min="9425" max="9425" width="5" style="11" customWidth="1"/>
    <col min="9426" max="9426" width="101.140625" style="11" customWidth="1"/>
    <col min="9427" max="9427" width="8.140625" style="11" customWidth="1"/>
    <col min="9428" max="9429" width="11.28515625" style="11" customWidth="1"/>
    <col min="9430" max="9430" width="11.85546875" style="11" customWidth="1"/>
    <col min="9431" max="9431" width="11.140625" style="11" customWidth="1"/>
    <col min="9432" max="9433" width="12.140625" style="11" customWidth="1"/>
    <col min="9434" max="9434" width="13" style="11" customWidth="1"/>
    <col min="9435" max="9680" width="11.5703125" style="11"/>
    <col min="9681" max="9681" width="5" style="11" customWidth="1"/>
    <col min="9682" max="9682" width="101.140625" style="11" customWidth="1"/>
    <col min="9683" max="9683" width="8.140625" style="11" customWidth="1"/>
    <col min="9684" max="9685" width="11.28515625" style="11" customWidth="1"/>
    <col min="9686" max="9686" width="11.85546875" style="11" customWidth="1"/>
    <col min="9687" max="9687" width="11.140625" style="11" customWidth="1"/>
    <col min="9688" max="9689" width="12.140625" style="11" customWidth="1"/>
    <col min="9690" max="9690" width="13" style="11" customWidth="1"/>
    <col min="9691" max="9936" width="11.5703125" style="11"/>
    <col min="9937" max="9937" width="5" style="11" customWidth="1"/>
    <col min="9938" max="9938" width="101.140625" style="11" customWidth="1"/>
    <col min="9939" max="9939" width="8.140625" style="11" customWidth="1"/>
    <col min="9940" max="9941" width="11.28515625" style="11" customWidth="1"/>
    <col min="9942" max="9942" width="11.85546875" style="11" customWidth="1"/>
    <col min="9943" max="9943" width="11.140625" style="11" customWidth="1"/>
    <col min="9944" max="9945" width="12.140625" style="11" customWidth="1"/>
    <col min="9946" max="9946" width="13" style="11" customWidth="1"/>
    <col min="9947" max="10192" width="11.5703125" style="11"/>
    <col min="10193" max="10193" width="5" style="11" customWidth="1"/>
    <col min="10194" max="10194" width="101.140625" style="11" customWidth="1"/>
    <col min="10195" max="10195" width="8.140625" style="11" customWidth="1"/>
    <col min="10196" max="10197" width="11.28515625" style="11" customWidth="1"/>
    <col min="10198" max="10198" width="11.85546875" style="11" customWidth="1"/>
    <col min="10199" max="10199" width="11.140625" style="11" customWidth="1"/>
    <col min="10200" max="10201" width="12.140625" style="11" customWidth="1"/>
    <col min="10202" max="10202" width="13" style="11" customWidth="1"/>
    <col min="10203" max="10448" width="11.5703125" style="11"/>
    <col min="10449" max="10449" width="5" style="11" customWidth="1"/>
    <col min="10450" max="10450" width="101.140625" style="11" customWidth="1"/>
    <col min="10451" max="10451" width="8.140625" style="11" customWidth="1"/>
    <col min="10452" max="10453" width="11.28515625" style="11" customWidth="1"/>
    <col min="10454" max="10454" width="11.85546875" style="11" customWidth="1"/>
    <col min="10455" max="10455" width="11.140625" style="11" customWidth="1"/>
    <col min="10456" max="10457" width="12.140625" style="11" customWidth="1"/>
    <col min="10458" max="10458" width="13" style="11" customWidth="1"/>
    <col min="10459" max="10704" width="11.5703125" style="11"/>
    <col min="10705" max="10705" width="5" style="11" customWidth="1"/>
    <col min="10706" max="10706" width="101.140625" style="11" customWidth="1"/>
    <col min="10707" max="10707" width="8.140625" style="11" customWidth="1"/>
    <col min="10708" max="10709" width="11.28515625" style="11" customWidth="1"/>
    <col min="10710" max="10710" width="11.85546875" style="11" customWidth="1"/>
    <col min="10711" max="10711" width="11.140625" style="11" customWidth="1"/>
    <col min="10712" max="10713" width="12.140625" style="11" customWidth="1"/>
    <col min="10714" max="10714" width="13" style="11" customWidth="1"/>
    <col min="10715" max="10960" width="11.5703125" style="11"/>
    <col min="10961" max="10961" width="5" style="11" customWidth="1"/>
    <col min="10962" max="10962" width="101.140625" style="11" customWidth="1"/>
    <col min="10963" max="10963" width="8.140625" style="11" customWidth="1"/>
    <col min="10964" max="10965" width="11.28515625" style="11" customWidth="1"/>
    <col min="10966" max="10966" width="11.85546875" style="11" customWidth="1"/>
    <col min="10967" max="10967" width="11.140625" style="11" customWidth="1"/>
    <col min="10968" max="10969" width="12.140625" style="11" customWidth="1"/>
    <col min="10970" max="10970" width="13" style="11" customWidth="1"/>
    <col min="10971" max="11216" width="11.5703125" style="11"/>
    <col min="11217" max="11217" width="5" style="11" customWidth="1"/>
    <col min="11218" max="11218" width="101.140625" style="11" customWidth="1"/>
    <col min="11219" max="11219" width="8.140625" style="11" customWidth="1"/>
    <col min="11220" max="11221" width="11.28515625" style="11" customWidth="1"/>
    <col min="11222" max="11222" width="11.85546875" style="11" customWidth="1"/>
    <col min="11223" max="11223" width="11.140625" style="11" customWidth="1"/>
    <col min="11224" max="11225" width="12.140625" style="11" customWidth="1"/>
    <col min="11226" max="11226" width="13" style="11" customWidth="1"/>
    <col min="11227" max="11472" width="11.5703125" style="11"/>
    <col min="11473" max="11473" width="5" style="11" customWidth="1"/>
    <col min="11474" max="11474" width="101.140625" style="11" customWidth="1"/>
    <col min="11475" max="11475" width="8.140625" style="11" customWidth="1"/>
    <col min="11476" max="11477" width="11.28515625" style="11" customWidth="1"/>
    <col min="11478" max="11478" width="11.85546875" style="11" customWidth="1"/>
    <col min="11479" max="11479" width="11.140625" style="11" customWidth="1"/>
    <col min="11480" max="11481" width="12.140625" style="11" customWidth="1"/>
    <col min="11482" max="11482" width="13" style="11" customWidth="1"/>
    <col min="11483" max="11728" width="11.5703125" style="11"/>
    <col min="11729" max="11729" width="5" style="11" customWidth="1"/>
    <col min="11730" max="11730" width="101.140625" style="11" customWidth="1"/>
    <col min="11731" max="11731" width="8.140625" style="11" customWidth="1"/>
    <col min="11732" max="11733" width="11.28515625" style="11" customWidth="1"/>
    <col min="11734" max="11734" width="11.85546875" style="11" customWidth="1"/>
    <col min="11735" max="11735" width="11.140625" style="11" customWidth="1"/>
    <col min="11736" max="11737" width="12.140625" style="11" customWidth="1"/>
    <col min="11738" max="11738" width="13" style="11" customWidth="1"/>
    <col min="11739" max="11984" width="11.5703125" style="11"/>
    <col min="11985" max="11985" width="5" style="11" customWidth="1"/>
    <col min="11986" max="11986" width="101.140625" style="11" customWidth="1"/>
    <col min="11987" max="11987" width="8.140625" style="11" customWidth="1"/>
    <col min="11988" max="11989" width="11.28515625" style="11" customWidth="1"/>
    <col min="11990" max="11990" width="11.85546875" style="11" customWidth="1"/>
    <col min="11991" max="11991" width="11.140625" style="11" customWidth="1"/>
    <col min="11992" max="11993" width="12.140625" style="11" customWidth="1"/>
    <col min="11994" max="11994" width="13" style="11" customWidth="1"/>
    <col min="11995" max="12240" width="11.5703125" style="11"/>
    <col min="12241" max="12241" width="5" style="11" customWidth="1"/>
    <col min="12242" max="12242" width="101.140625" style="11" customWidth="1"/>
    <col min="12243" max="12243" width="8.140625" style="11" customWidth="1"/>
    <col min="12244" max="12245" width="11.28515625" style="11" customWidth="1"/>
    <col min="12246" max="12246" width="11.85546875" style="11" customWidth="1"/>
    <col min="12247" max="12247" width="11.140625" style="11" customWidth="1"/>
    <col min="12248" max="12249" width="12.140625" style="11" customWidth="1"/>
    <col min="12250" max="12250" width="13" style="11" customWidth="1"/>
    <col min="12251" max="12496" width="11.5703125" style="11"/>
    <col min="12497" max="12497" width="5" style="11" customWidth="1"/>
    <col min="12498" max="12498" width="101.140625" style="11" customWidth="1"/>
    <col min="12499" max="12499" width="8.140625" style="11" customWidth="1"/>
    <col min="12500" max="12501" width="11.28515625" style="11" customWidth="1"/>
    <col min="12502" max="12502" width="11.85546875" style="11" customWidth="1"/>
    <col min="12503" max="12503" width="11.140625" style="11" customWidth="1"/>
    <col min="12504" max="12505" width="12.140625" style="11" customWidth="1"/>
    <col min="12506" max="12506" width="13" style="11" customWidth="1"/>
    <col min="12507" max="12752" width="11.5703125" style="11"/>
    <col min="12753" max="12753" width="5" style="11" customWidth="1"/>
    <col min="12754" max="12754" width="101.140625" style="11" customWidth="1"/>
    <col min="12755" max="12755" width="8.140625" style="11" customWidth="1"/>
    <col min="12756" max="12757" width="11.28515625" style="11" customWidth="1"/>
    <col min="12758" max="12758" width="11.85546875" style="11" customWidth="1"/>
    <col min="12759" max="12759" width="11.140625" style="11" customWidth="1"/>
    <col min="12760" max="12761" width="12.140625" style="11" customWidth="1"/>
    <col min="12762" max="12762" width="13" style="11" customWidth="1"/>
    <col min="12763" max="13008" width="11.5703125" style="11"/>
    <col min="13009" max="13009" width="5" style="11" customWidth="1"/>
    <col min="13010" max="13010" width="101.140625" style="11" customWidth="1"/>
    <col min="13011" max="13011" width="8.140625" style="11" customWidth="1"/>
    <col min="13012" max="13013" width="11.28515625" style="11" customWidth="1"/>
    <col min="13014" max="13014" width="11.85546875" style="11" customWidth="1"/>
    <col min="13015" max="13015" width="11.140625" style="11" customWidth="1"/>
    <col min="13016" max="13017" width="12.140625" style="11" customWidth="1"/>
    <col min="13018" max="13018" width="13" style="11" customWidth="1"/>
    <col min="13019" max="13264" width="11.5703125" style="11"/>
    <col min="13265" max="13265" width="5" style="11" customWidth="1"/>
    <col min="13266" max="13266" width="101.140625" style="11" customWidth="1"/>
    <col min="13267" max="13267" width="8.140625" style="11" customWidth="1"/>
    <col min="13268" max="13269" width="11.28515625" style="11" customWidth="1"/>
    <col min="13270" max="13270" width="11.85546875" style="11" customWidth="1"/>
    <col min="13271" max="13271" width="11.140625" style="11" customWidth="1"/>
    <col min="13272" max="13273" width="12.140625" style="11" customWidth="1"/>
    <col min="13274" max="13274" width="13" style="11" customWidth="1"/>
    <col min="13275" max="13520" width="11.5703125" style="11"/>
    <col min="13521" max="13521" width="5" style="11" customWidth="1"/>
    <col min="13522" max="13522" width="101.140625" style="11" customWidth="1"/>
    <col min="13523" max="13523" width="8.140625" style="11" customWidth="1"/>
    <col min="13524" max="13525" width="11.28515625" style="11" customWidth="1"/>
    <col min="13526" max="13526" width="11.85546875" style="11" customWidth="1"/>
    <col min="13527" max="13527" width="11.140625" style="11" customWidth="1"/>
    <col min="13528" max="13529" width="12.140625" style="11" customWidth="1"/>
    <col min="13530" max="13530" width="13" style="11" customWidth="1"/>
    <col min="13531" max="13776" width="11.5703125" style="11"/>
    <col min="13777" max="13777" width="5" style="11" customWidth="1"/>
    <col min="13778" max="13778" width="101.140625" style="11" customWidth="1"/>
    <col min="13779" max="13779" width="8.140625" style="11" customWidth="1"/>
    <col min="13780" max="13781" width="11.28515625" style="11" customWidth="1"/>
    <col min="13782" max="13782" width="11.85546875" style="11" customWidth="1"/>
    <col min="13783" max="13783" width="11.140625" style="11" customWidth="1"/>
    <col min="13784" max="13785" width="12.140625" style="11" customWidth="1"/>
    <col min="13786" max="13786" width="13" style="11" customWidth="1"/>
    <col min="13787" max="14032" width="11.5703125" style="11"/>
    <col min="14033" max="14033" width="5" style="11" customWidth="1"/>
    <col min="14034" max="14034" width="101.140625" style="11" customWidth="1"/>
    <col min="14035" max="14035" width="8.140625" style="11" customWidth="1"/>
    <col min="14036" max="14037" width="11.28515625" style="11" customWidth="1"/>
    <col min="14038" max="14038" width="11.85546875" style="11" customWidth="1"/>
    <col min="14039" max="14039" width="11.140625" style="11" customWidth="1"/>
    <col min="14040" max="14041" width="12.140625" style="11" customWidth="1"/>
    <col min="14042" max="14042" width="13" style="11" customWidth="1"/>
    <col min="14043" max="14288" width="11.5703125" style="11"/>
    <col min="14289" max="14289" width="5" style="11" customWidth="1"/>
    <col min="14290" max="14290" width="101.140625" style="11" customWidth="1"/>
    <col min="14291" max="14291" width="8.140625" style="11" customWidth="1"/>
    <col min="14292" max="14293" width="11.28515625" style="11" customWidth="1"/>
    <col min="14294" max="14294" width="11.85546875" style="11" customWidth="1"/>
    <col min="14295" max="14295" width="11.140625" style="11" customWidth="1"/>
    <col min="14296" max="14297" width="12.140625" style="11" customWidth="1"/>
    <col min="14298" max="14298" width="13" style="11" customWidth="1"/>
    <col min="14299" max="14544" width="11.5703125" style="11"/>
    <col min="14545" max="14545" width="5" style="11" customWidth="1"/>
    <col min="14546" max="14546" width="101.140625" style="11" customWidth="1"/>
    <col min="14547" max="14547" width="8.140625" style="11" customWidth="1"/>
    <col min="14548" max="14549" width="11.28515625" style="11" customWidth="1"/>
    <col min="14550" max="14550" width="11.85546875" style="11" customWidth="1"/>
    <col min="14551" max="14551" width="11.140625" style="11" customWidth="1"/>
    <col min="14552" max="14553" width="12.140625" style="11" customWidth="1"/>
    <col min="14554" max="14554" width="13" style="11" customWidth="1"/>
    <col min="14555" max="14800" width="11.5703125" style="11"/>
    <col min="14801" max="14801" width="5" style="11" customWidth="1"/>
    <col min="14802" max="14802" width="101.140625" style="11" customWidth="1"/>
    <col min="14803" max="14803" width="8.140625" style="11" customWidth="1"/>
    <col min="14804" max="14805" width="11.28515625" style="11" customWidth="1"/>
    <col min="14806" max="14806" width="11.85546875" style="11" customWidth="1"/>
    <col min="14807" max="14807" width="11.140625" style="11" customWidth="1"/>
    <col min="14808" max="14809" width="12.140625" style="11" customWidth="1"/>
    <col min="14810" max="14810" width="13" style="11" customWidth="1"/>
    <col min="14811" max="15056" width="11.5703125" style="11"/>
    <col min="15057" max="15057" width="5" style="11" customWidth="1"/>
    <col min="15058" max="15058" width="101.140625" style="11" customWidth="1"/>
    <col min="15059" max="15059" width="8.140625" style="11" customWidth="1"/>
    <col min="15060" max="15061" width="11.28515625" style="11" customWidth="1"/>
    <col min="15062" max="15062" width="11.85546875" style="11" customWidth="1"/>
    <col min="15063" max="15063" width="11.140625" style="11" customWidth="1"/>
    <col min="15064" max="15065" width="12.140625" style="11" customWidth="1"/>
    <col min="15066" max="15066" width="13" style="11" customWidth="1"/>
    <col min="15067" max="15312" width="11.5703125" style="11"/>
    <col min="15313" max="15313" width="5" style="11" customWidth="1"/>
    <col min="15314" max="15314" width="101.140625" style="11" customWidth="1"/>
    <col min="15315" max="15315" width="8.140625" style="11" customWidth="1"/>
    <col min="15316" max="15317" width="11.28515625" style="11" customWidth="1"/>
    <col min="15318" max="15318" width="11.85546875" style="11" customWidth="1"/>
    <col min="15319" max="15319" width="11.140625" style="11" customWidth="1"/>
    <col min="15320" max="15321" width="12.140625" style="11" customWidth="1"/>
    <col min="15322" max="15322" width="13" style="11" customWidth="1"/>
    <col min="15323" max="15568" width="11.5703125" style="11"/>
    <col min="15569" max="15569" width="5" style="11" customWidth="1"/>
    <col min="15570" max="15570" width="101.140625" style="11" customWidth="1"/>
    <col min="15571" max="15571" width="8.140625" style="11" customWidth="1"/>
    <col min="15572" max="15573" width="11.28515625" style="11" customWidth="1"/>
    <col min="15574" max="15574" width="11.85546875" style="11" customWidth="1"/>
    <col min="15575" max="15575" width="11.140625" style="11" customWidth="1"/>
    <col min="15576" max="15577" width="12.140625" style="11" customWidth="1"/>
    <col min="15578" max="15578" width="13" style="11" customWidth="1"/>
    <col min="15579" max="15824" width="11.5703125" style="11"/>
    <col min="15825" max="15825" width="5" style="11" customWidth="1"/>
    <col min="15826" max="15826" width="101.140625" style="11" customWidth="1"/>
    <col min="15827" max="15827" width="8.140625" style="11" customWidth="1"/>
    <col min="15828" max="15829" width="11.28515625" style="11" customWidth="1"/>
    <col min="15830" max="15830" width="11.85546875" style="11" customWidth="1"/>
    <col min="15831" max="15831" width="11.140625" style="11" customWidth="1"/>
    <col min="15832" max="15833" width="12.140625" style="11" customWidth="1"/>
    <col min="15834" max="15834" width="13" style="11" customWidth="1"/>
    <col min="15835" max="16080" width="11.5703125" style="11"/>
    <col min="16081" max="16081" width="5" style="11" customWidth="1"/>
    <col min="16082" max="16082" width="101.140625" style="11" customWidth="1"/>
    <col min="16083" max="16083" width="8.140625" style="11" customWidth="1"/>
    <col min="16084" max="16085" width="11.28515625" style="11" customWidth="1"/>
    <col min="16086" max="16086" width="11.85546875" style="11" customWidth="1"/>
    <col min="16087" max="16087" width="11.140625" style="11" customWidth="1"/>
    <col min="16088" max="16089" width="12.140625" style="11" customWidth="1"/>
    <col min="16090" max="16090" width="13" style="11" customWidth="1"/>
    <col min="16091" max="16384" width="11.5703125" style="11"/>
  </cols>
  <sheetData>
    <row r="1" spans="1:15" ht="25.5" customHeight="1" x14ac:dyDescent="0.25">
      <c r="A1" s="209" t="s">
        <v>42</v>
      </c>
    </row>
    <row r="2" spans="1:15" ht="25.5" customHeight="1" x14ac:dyDescent="0.25">
      <c r="A2" s="209" t="s">
        <v>43</v>
      </c>
    </row>
    <row r="3" spans="1:15" ht="25.5" customHeight="1" x14ac:dyDescent="0.25">
      <c r="A3" s="209" t="s">
        <v>44</v>
      </c>
    </row>
    <row r="4" spans="1:15" s="2" customFormat="1" ht="30.2" customHeight="1" x14ac:dyDescent="0.3">
      <c r="A4" s="254" t="s">
        <v>0</v>
      </c>
      <c r="B4" s="254"/>
      <c r="C4" s="254"/>
      <c r="D4" s="254"/>
      <c r="E4" s="254"/>
      <c r="F4" s="254"/>
      <c r="G4" s="254"/>
      <c r="H4" s="254"/>
      <c r="I4" s="254"/>
      <c r="J4" s="254"/>
      <c r="K4" s="254"/>
      <c r="L4" s="254"/>
      <c r="M4" s="254"/>
      <c r="N4" s="254"/>
      <c r="O4" s="254"/>
    </row>
    <row r="5" spans="1:15" s="3" customFormat="1" ht="38.25" customHeight="1" x14ac:dyDescent="0.3">
      <c r="A5" s="272" t="s">
        <v>304</v>
      </c>
      <c r="B5" s="272"/>
      <c r="C5" s="272"/>
      <c r="D5" s="272"/>
      <c r="E5" s="272"/>
      <c r="F5" s="272"/>
      <c r="G5" s="272"/>
      <c r="H5" s="272"/>
      <c r="I5" s="272"/>
      <c r="J5" s="272"/>
      <c r="K5" s="272"/>
      <c r="L5" s="272"/>
      <c r="M5" s="272"/>
      <c r="N5" s="272"/>
      <c r="O5" s="272"/>
    </row>
    <row r="6" spans="1:15" s="4" customFormat="1" ht="62.45" customHeight="1" x14ac:dyDescent="0.25">
      <c r="A6" s="273" t="s">
        <v>64</v>
      </c>
      <c r="B6" s="273"/>
      <c r="C6" s="273"/>
      <c r="D6" s="273"/>
      <c r="E6" s="273"/>
      <c r="F6" s="273"/>
      <c r="G6" s="273"/>
      <c r="H6" s="273"/>
      <c r="I6" s="273"/>
      <c r="J6" s="273"/>
      <c r="K6" s="273"/>
      <c r="L6" s="273"/>
      <c r="M6" s="273"/>
      <c r="N6" s="273"/>
      <c r="O6" s="273"/>
    </row>
    <row r="7" spans="1:15" s="1" customFormat="1" ht="33" customHeight="1" x14ac:dyDescent="0.2">
      <c r="A7" s="5"/>
      <c r="B7" s="208" t="s">
        <v>1</v>
      </c>
      <c r="C7" s="6"/>
      <c r="D7" s="6"/>
      <c r="E7" s="7"/>
      <c r="F7" s="9"/>
      <c r="G7" s="9"/>
      <c r="H7" s="9"/>
      <c r="I7" s="9"/>
      <c r="J7" s="8"/>
      <c r="K7" s="8"/>
      <c r="L7" s="8"/>
      <c r="M7" s="261" t="s">
        <v>65</v>
      </c>
      <c r="N7" s="261"/>
      <c r="O7" s="261"/>
    </row>
    <row r="8" spans="1:15" s="1" customFormat="1" ht="19.5" customHeight="1" thickBot="1" x14ac:dyDescent="0.25">
      <c r="D8" s="6"/>
      <c r="E8" s="7"/>
      <c r="F8" s="9"/>
      <c r="G8" s="9"/>
      <c r="H8" s="9"/>
      <c r="I8" s="9"/>
      <c r="J8" s="8"/>
      <c r="K8" s="8"/>
      <c r="L8" s="8"/>
      <c r="M8" s="10"/>
      <c r="N8" s="20"/>
      <c r="O8" s="207" t="s">
        <v>45</v>
      </c>
    </row>
    <row r="9" spans="1:15" s="48" customFormat="1" ht="48.75" customHeight="1" x14ac:dyDescent="0.3">
      <c r="A9" s="270" t="s">
        <v>2</v>
      </c>
      <c r="B9" s="264" t="s">
        <v>3</v>
      </c>
      <c r="C9" s="264" t="s">
        <v>32</v>
      </c>
      <c r="D9" s="266" t="s">
        <v>4</v>
      </c>
      <c r="E9" s="264" t="s">
        <v>5</v>
      </c>
      <c r="F9" s="255" t="s">
        <v>6</v>
      </c>
      <c r="G9" s="274" t="s">
        <v>296</v>
      </c>
      <c r="H9" s="257" t="s">
        <v>7</v>
      </c>
      <c r="I9" s="258"/>
      <c r="J9" s="259"/>
      <c r="K9" s="260"/>
      <c r="L9" s="257" t="s">
        <v>8</v>
      </c>
      <c r="M9" s="259"/>
      <c r="N9" s="260"/>
      <c r="O9" s="268" t="s">
        <v>33</v>
      </c>
    </row>
    <row r="10" spans="1:15" s="48" customFormat="1" ht="75.75" customHeight="1" x14ac:dyDescent="0.3">
      <c r="A10" s="271"/>
      <c r="B10" s="265"/>
      <c r="C10" s="265"/>
      <c r="D10" s="256"/>
      <c r="E10" s="267"/>
      <c r="F10" s="256"/>
      <c r="G10" s="275"/>
      <c r="H10" s="230" t="s">
        <v>9</v>
      </c>
      <c r="I10" s="231" t="s">
        <v>298</v>
      </c>
      <c r="J10" s="232" t="s">
        <v>299</v>
      </c>
      <c r="K10" s="233" t="s">
        <v>10</v>
      </c>
      <c r="L10" s="230" t="s">
        <v>9</v>
      </c>
      <c r="M10" s="231" t="s">
        <v>300</v>
      </c>
      <c r="N10" s="234" t="s">
        <v>10</v>
      </c>
      <c r="O10" s="269"/>
    </row>
    <row r="11" spans="1:15" s="48" customFormat="1" ht="21.75" customHeight="1" thickBot="1" x14ac:dyDescent="0.35">
      <c r="A11" s="49">
        <v>1</v>
      </c>
      <c r="B11" s="294">
        <v>2</v>
      </c>
      <c r="C11" s="294">
        <v>3</v>
      </c>
      <c r="D11" s="294">
        <v>4</v>
      </c>
      <c r="E11" s="294">
        <v>5</v>
      </c>
      <c r="F11" s="294">
        <v>6</v>
      </c>
      <c r="G11" s="52">
        <v>7</v>
      </c>
      <c r="H11" s="50">
        <v>8</v>
      </c>
      <c r="I11" s="221">
        <v>9</v>
      </c>
      <c r="J11" s="51">
        <v>10</v>
      </c>
      <c r="K11" s="52">
        <v>11</v>
      </c>
      <c r="L11" s="53">
        <v>12</v>
      </c>
      <c r="M11" s="54">
        <v>13</v>
      </c>
      <c r="N11" s="55">
        <v>14</v>
      </c>
      <c r="O11" s="56">
        <v>15</v>
      </c>
    </row>
    <row r="12" spans="1:15" s="48" customFormat="1" ht="27" customHeight="1" x14ac:dyDescent="0.3">
      <c r="A12" s="21" t="s">
        <v>18</v>
      </c>
      <c r="B12" s="57" t="s">
        <v>14</v>
      </c>
      <c r="C12" s="58"/>
      <c r="D12" s="59"/>
      <c r="E12" s="60"/>
      <c r="F12" s="61"/>
      <c r="G12" s="210"/>
      <c r="H12" s="62"/>
      <c r="I12" s="222"/>
      <c r="J12" s="60"/>
      <c r="K12" s="63"/>
      <c r="L12" s="64">
        <f>L13+L41+L57+L71+L74</f>
        <v>0</v>
      </c>
      <c r="M12" s="65">
        <f>M13+M41+M57+M71+M74</f>
        <v>0</v>
      </c>
      <c r="N12" s="66">
        <f>M12+L12</f>
        <v>0</v>
      </c>
      <c r="O12" s="67"/>
    </row>
    <row r="13" spans="1:15" s="48" customFormat="1" ht="27" customHeight="1" x14ac:dyDescent="0.3">
      <c r="A13" s="22"/>
      <c r="B13" s="68"/>
      <c r="C13" s="69" t="s">
        <v>66</v>
      </c>
      <c r="D13" s="70"/>
      <c r="E13" s="71"/>
      <c r="F13" s="72"/>
      <c r="G13" s="211"/>
      <c r="H13" s="73"/>
      <c r="I13" s="223"/>
      <c r="J13" s="71"/>
      <c r="K13" s="74"/>
      <c r="L13" s="75">
        <f>SUM(L14:L40)</f>
        <v>0</v>
      </c>
      <c r="M13" s="76">
        <f>SUM(M14:M40)</f>
        <v>0</v>
      </c>
      <c r="N13" s="77">
        <f>M13+L13</f>
        <v>0</v>
      </c>
      <c r="O13" s="78"/>
    </row>
    <row r="14" spans="1:15" s="48" customFormat="1" ht="52.5" customHeight="1" outlineLevel="1" x14ac:dyDescent="0.3">
      <c r="A14" s="79" t="s">
        <v>130</v>
      </c>
      <c r="B14" s="80"/>
      <c r="C14" s="237" t="s">
        <v>255</v>
      </c>
      <c r="D14" s="81" t="s">
        <v>13</v>
      </c>
      <c r="E14" s="82" t="s">
        <v>11</v>
      </c>
      <c r="F14" s="83">
        <v>12809.16</v>
      </c>
      <c r="G14" s="212"/>
      <c r="H14" s="84"/>
      <c r="I14" s="235"/>
      <c r="J14" s="85"/>
      <c r="K14" s="86">
        <f>H14+I14+J14</f>
        <v>0</v>
      </c>
      <c r="L14" s="87">
        <f>F14*H14</f>
        <v>0</v>
      </c>
      <c r="M14" s="88">
        <f>F14*(I14+J14)</f>
        <v>0</v>
      </c>
      <c r="N14" s="89">
        <f>L14+M14</f>
        <v>0</v>
      </c>
      <c r="O14" s="262"/>
    </row>
    <row r="15" spans="1:15" s="48" customFormat="1" ht="42" customHeight="1" outlineLevel="1" x14ac:dyDescent="0.3">
      <c r="A15" s="199" t="s">
        <v>131</v>
      </c>
      <c r="B15" s="90"/>
      <c r="C15" s="238"/>
      <c r="D15" s="91" t="s">
        <v>69</v>
      </c>
      <c r="E15" s="92" t="s">
        <v>11</v>
      </c>
      <c r="F15" s="83">
        <v>12809.16</v>
      </c>
      <c r="G15" s="212"/>
      <c r="H15" s="84"/>
      <c r="I15" s="235"/>
      <c r="J15" s="85"/>
      <c r="K15" s="86">
        <f t="shared" ref="K15:K40" si="0">H15+I15+J15</f>
        <v>0</v>
      </c>
      <c r="L15" s="87">
        <f t="shared" ref="L15:L40" si="1">F15*H15</f>
        <v>0</v>
      </c>
      <c r="M15" s="88">
        <f t="shared" ref="M15:M40" si="2">F15*(I15+J15)</f>
        <v>0</v>
      </c>
      <c r="N15" s="89">
        <f t="shared" ref="N15:N40" si="3">L15+M15</f>
        <v>0</v>
      </c>
      <c r="O15" s="263"/>
    </row>
    <row r="16" spans="1:15" s="48" customFormat="1" ht="36.75" customHeight="1" outlineLevel="1" x14ac:dyDescent="0.3">
      <c r="A16" s="199" t="s">
        <v>132</v>
      </c>
      <c r="B16" s="159"/>
      <c r="C16" s="239" t="s">
        <v>256</v>
      </c>
      <c r="D16" s="96" t="s">
        <v>39</v>
      </c>
      <c r="E16" s="92" t="s">
        <v>11</v>
      </c>
      <c r="F16" s="83">
        <v>708.73</v>
      </c>
      <c r="G16" s="212"/>
      <c r="H16" s="84"/>
      <c r="I16" s="224"/>
      <c r="J16" s="85"/>
      <c r="K16" s="86">
        <f t="shared" si="0"/>
        <v>0</v>
      </c>
      <c r="L16" s="87">
        <f t="shared" si="1"/>
        <v>0</v>
      </c>
      <c r="M16" s="88">
        <f t="shared" si="2"/>
        <v>0</v>
      </c>
      <c r="N16" s="89">
        <f t="shared" si="3"/>
        <v>0</v>
      </c>
      <c r="O16" s="204"/>
    </row>
    <row r="17" spans="1:15" s="48" customFormat="1" ht="53.45" customHeight="1" outlineLevel="1" x14ac:dyDescent="0.3">
      <c r="A17" s="199" t="s">
        <v>133</v>
      </c>
      <c r="B17" s="159"/>
      <c r="C17" s="237"/>
      <c r="D17" s="181" t="s">
        <v>79</v>
      </c>
      <c r="E17" s="92" t="s">
        <v>11</v>
      </c>
      <c r="F17" s="83">
        <v>708.73</v>
      </c>
      <c r="G17" s="212"/>
      <c r="H17" s="84"/>
      <c r="I17" s="224"/>
      <c r="J17" s="85"/>
      <c r="K17" s="86">
        <f t="shared" si="0"/>
        <v>0</v>
      </c>
      <c r="L17" s="87">
        <f t="shared" si="1"/>
        <v>0</v>
      </c>
      <c r="M17" s="88">
        <f t="shared" si="2"/>
        <v>0</v>
      </c>
      <c r="N17" s="89">
        <f t="shared" si="3"/>
        <v>0</v>
      </c>
      <c r="O17" s="204"/>
    </row>
    <row r="18" spans="1:15" s="48" customFormat="1" ht="36.75" customHeight="1" outlineLevel="1" x14ac:dyDescent="0.3">
      <c r="A18" s="199" t="s">
        <v>134</v>
      </c>
      <c r="B18" s="159"/>
      <c r="C18" s="237"/>
      <c r="D18" s="170" t="s">
        <v>71</v>
      </c>
      <c r="E18" s="92" t="s">
        <v>11</v>
      </c>
      <c r="F18" s="83">
        <v>708.73</v>
      </c>
      <c r="G18" s="212"/>
      <c r="H18" s="84"/>
      <c r="I18" s="224"/>
      <c r="J18" s="85"/>
      <c r="K18" s="86">
        <f t="shared" si="0"/>
        <v>0</v>
      </c>
      <c r="L18" s="87">
        <f t="shared" si="1"/>
        <v>0</v>
      </c>
      <c r="M18" s="88">
        <f t="shared" si="2"/>
        <v>0</v>
      </c>
      <c r="N18" s="89">
        <f t="shared" si="3"/>
        <v>0</v>
      </c>
      <c r="O18" s="203"/>
    </row>
    <row r="19" spans="1:15" s="48" customFormat="1" ht="51" customHeight="1" outlineLevel="1" x14ac:dyDescent="0.3">
      <c r="A19" s="199" t="s">
        <v>135</v>
      </c>
      <c r="B19" s="159"/>
      <c r="C19" s="238"/>
      <c r="D19" s="171" t="s">
        <v>75</v>
      </c>
      <c r="E19" s="92" t="s">
        <v>11</v>
      </c>
      <c r="F19" s="83">
        <v>708.73</v>
      </c>
      <c r="G19" s="212"/>
      <c r="H19" s="84"/>
      <c r="I19" s="224"/>
      <c r="J19" s="85"/>
      <c r="K19" s="86">
        <f t="shared" si="0"/>
        <v>0</v>
      </c>
      <c r="L19" s="87">
        <f t="shared" si="1"/>
        <v>0</v>
      </c>
      <c r="M19" s="88">
        <f t="shared" si="2"/>
        <v>0</v>
      </c>
      <c r="N19" s="89">
        <f t="shared" si="3"/>
        <v>0</v>
      </c>
      <c r="O19" s="205" t="s">
        <v>293</v>
      </c>
    </row>
    <row r="20" spans="1:15" s="48" customFormat="1" ht="61.5" customHeight="1" outlineLevel="1" x14ac:dyDescent="0.3">
      <c r="A20" s="199" t="s">
        <v>136</v>
      </c>
      <c r="B20" s="159"/>
      <c r="C20" s="239" t="s">
        <v>257</v>
      </c>
      <c r="D20" s="171" t="s">
        <v>251</v>
      </c>
      <c r="E20" s="82" t="s">
        <v>252</v>
      </c>
      <c r="F20" s="83">
        <v>217</v>
      </c>
      <c r="G20" s="220"/>
      <c r="H20" s="84"/>
      <c r="I20" s="224">
        <f>G20*0</f>
        <v>0</v>
      </c>
      <c r="J20" s="85"/>
      <c r="K20" s="86">
        <f t="shared" si="0"/>
        <v>0</v>
      </c>
      <c r="L20" s="87">
        <f t="shared" si="1"/>
        <v>0</v>
      </c>
      <c r="M20" s="88">
        <f t="shared" si="2"/>
        <v>0</v>
      </c>
      <c r="N20" s="89">
        <f t="shared" si="3"/>
        <v>0</v>
      </c>
      <c r="O20" s="218" t="s">
        <v>301</v>
      </c>
    </row>
    <row r="21" spans="1:15" s="48" customFormat="1" ht="48.2" customHeight="1" outlineLevel="1" x14ac:dyDescent="0.3">
      <c r="A21" s="199" t="s">
        <v>137</v>
      </c>
      <c r="B21" s="159"/>
      <c r="C21" s="237"/>
      <c r="D21" s="102" t="s">
        <v>72</v>
      </c>
      <c r="E21" s="163" t="s">
        <v>11</v>
      </c>
      <c r="F21" s="83">
        <v>207.04</v>
      </c>
      <c r="G21" s="220"/>
      <c r="H21" s="84"/>
      <c r="I21" s="224">
        <f>G21*0</f>
        <v>0</v>
      </c>
      <c r="J21" s="85"/>
      <c r="K21" s="86">
        <f t="shared" si="0"/>
        <v>0</v>
      </c>
      <c r="L21" s="87">
        <f t="shared" si="1"/>
        <v>0</v>
      </c>
      <c r="M21" s="88">
        <f t="shared" si="2"/>
        <v>0</v>
      </c>
      <c r="N21" s="89">
        <f t="shared" si="3"/>
        <v>0</v>
      </c>
      <c r="O21" s="218" t="s">
        <v>301</v>
      </c>
    </row>
    <row r="22" spans="1:15" s="48" customFormat="1" ht="48.2" customHeight="1" outlineLevel="1" x14ac:dyDescent="0.3">
      <c r="A22" s="199" t="s">
        <v>138</v>
      </c>
      <c r="B22" s="159"/>
      <c r="C22" s="238"/>
      <c r="D22" s="102" t="s">
        <v>78</v>
      </c>
      <c r="E22" s="162" t="s">
        <v>11</v>
      </c>
      <c r="F22" s="83">
        <v>207.04</v>
      </c>
      <c r="G22" s="212"/>
      <c r="H22" s="84"/>
      <c r="I22" s="224"/>
      <c r="J22" s="85"/>
      <c r="K22" s="86">
        <f t="shared" si="0"/>
        <v>0</v>
      </c>
      <c r="L22" s="87">
        <f t="shared" si="1"/>
        <v>0</v>
      </c>
      <c r="M22" s="88">
        <f t="shared" si="2"/>
        <v>0</v>
      </c>
      <c r="N22" s="89">
        <f t="shared" si="3"/>
        <v>0</v>
      </c>
      <c r="O22" s="158"/>
    </row>
    <row r="23" spans="1:15" s="48" customFormat="1" ht="48.2" customHeight="1" outlineLevel="1" x14ac:dyDescent="0.3">
      <c r="A23" s="199" t="s">
        <v>139</v>
      </c>
      <c r="B23" s="159"/>
      <c r="C23" s="239" t="s">
        <v>258</v>
      </c>
      <c r="D23" s="171" t="s">
        <v>251</v>
      </c>
      <c r="E23" s="162" t="str">
        <f>E20</f>
        <v>м.пог.</v>
      </c>
      <c r="F23" s="83">
        <v>413.6</v>
      </c>
      <c r="G23" s="220"/>
      <c r="H23" s="84"/>
      <c r="I23" s="224">
        <f t="shared" ref="I23:I24" si="4">G23*0</f>
        <v>0</v>
      </c>
      <c r="J23" s="85"/>
      <c r="K23" s="86">
        <f t="shared" si="0"/>
        <v>0</v>
      </c>
      <c r="L23" s="87">
        <f t="shared" si="1"/>
        <v>0</v>
      </c>
      <c r="M23" s="88">
        <f t="shared" si="2"/>
        <v>0</v>
      </c>
      <c r="N23" s="89">
        <f t="shared" si="3"/>
        <v>0</v>
      </c>
      <c r="O23" s="218" t="s">
        <v>301</v>
      </c>
    </row>
    <row r="24" spans="1:15" s="48" customFormat="1" ht="39.200000000000003" customHeight="1" outlineLevel="1" x14ac:dyDescent="0.3">
      <c r="A24" s="199" t="s">
        <v>140</v>
      </c>
      <c r="B24" s="159"/>
      <c r="C24" s="237"/>
      <c r="D24" s="102" t="s">
        <v>72</v>
      </c>
      <c r="E24" s="162" t="s">
        <v>11</v>
      </c>
      <c r="F24" s="83">
        <v>467.59</v>
      </c>
      <c r="G24" s="220"/>
      <c r="H24" s="84"/>
      <c r="I24" s="224">
        <f t="shared" si="4"/>
        <v>0</v>
      </c>
      <c r="J24" s="85"/>
      <c r="K24" s="86">
        <f t="shared" si="0"/>
        <v>0</v>
      </c>
      <c r="L24" s="87">
        <f t="shared" si="1"/>
        <v>0</v>
      </c>
      <c r="M24" s="88">
        <f t="shared" si="2"/>
        <v>0</v>
      </c>
      <c r="N24" s="89">
        <f t="shared" si="3"/>
        <v>0</v>
      </c>
      <c r="O24" s="218" t="s">
        <v>301</v>
      </c>
    </row>
    <row r="25" spans="1:15" s="48" customFormat="1" ht="48.75" customHeight="1" outlineLevel="1" x14ac:dyDescent="0.3">
      <c r="A25" s="199" t="s">
        <v>141</v>
      </c>
      <c r="B25" s="159"/>
      <c r="C25" s="238"/>
      <c r="D25" s="102" t="s">
        <v>78</v>
      </c>
      <c r="E25" s="162" t="s">
        <v>11</v>
      </c>
      <c r="F25" s="83">
        <v>467.59</v>
      </c>
      <c r="G25" s="212"/>
      <c r="H25" s="84"/>
      <c r="I25" s="224"/>
      <c r="J25" s="85"/>
      <c r="K25" s="86">
        <f t="shared" si="0"/>
        <v>0</v>
      </c>
      <c r="L25" s="87">
        <f t="shared" si="1"/>
        <v>0</v>
      </c>
      <c r="M25" s="88">
        <f t="shared" si="2"/>
        <v>0</v>
      </c>
      <c r="N25" s="89">
        <f t="shared" si="3"/>
        <v>0</v>
      </c>
      <c r="O25" s="158"/>
    </row>
    <row r="26" spans="1:15" s="48" customFormat="1" ht="59.25" customHeight="1" outlineLevel="1" x14ac:dyDescent="0.3">
      <c r="A26" s="199" t="s">
        <v>142</v>
      </c>
      <c r="B26" s="159"/>
      <c r="C26" s="239" t="s">
        <v>284</v>
      </c>
      <c r="D26" s="102" t="s">
        <v>251</v>
      </c>
      <c r="E26" s="162" t="s">
        <v>252</v>
      </c>
      <c r="F26" s="83">
        <v>21.52</v>
      </c>
      <c r="G26" s="220"/>
      <c r="H26" s="84"/>
      <c r="I26" s="235"/>
      <c r="J26" s="85">
        <f>G26*0</f>
        <v>0</v>
      </c>
      <c r="K26" s="86">
        <f t="shared" si="0"/>
        <v>0</v>
      </c>
      <c r="L26" s="87">
        <f t="shared" si="1"/>
        <v>0</v>
      </c>
      <c r="M26" s="88">
        <f t="shared" si="2"/>
        <v>0</v>
      </c>
      <c r="N26" s="89">
        <f t="shared" si="3"/>
        <v>0</v>
      </c>
      <c r="O26" s="158" t="s">
        <v>302</v>
      </c>
    </row>
    <row r="27" spans="1:15" s="48" customFormat="1" ht="52.5" customHeight="1" outlineLevel="1" x14ac:dyDescent="0.3">
      <c r="A27" s="199" t="s">
        <v>143</v>
      </c>
      <c r="B27" s="159"/>
      <c r="C27" s="237"/>
      <c r="D27" s="102" t="s">
        <v>72</v>
      </c>
      <c r="E27" s="162" t="s">
        <v>11</v>
      </c>
      <c r="F27" s="83">
        <v>42.7</v>
      </c>
      <c r="G27" s="220"/>
      <c r="H27" s="84"/>
      <c r="I27" s="235"/>
      <c r="J27" s="85">
        <f>G27*0</f>
        <v>0</v>
      </c>
      <c r="K27" s="86">
        <f t="shared" si="0"/>
        <v>0</v>
      </c>
      <c r="L27" s="87">
        <f t="shared" si="1"/>
        <v>0</v>
      </c>
      <c r="M27" s="88">
        <f t="shared" si="2"/>
        <v>0</v>
      </c>
      <c r="N27" s="89">
        <f t="shared" si="3"/>
        <v>0</v>
      </c>
      <c r="O27" s="218" t="s">
        <v>301</v>
      </c>
    </row>
    <row r="28" spans="1:15" s="48" customFormat="1" ht="52.5" customHeight="1" outlineLevel="1" x14ac:dyDescent="0.3">
      <c r="A28" s="199" t="s">
        <v>144</v>
      </c>
      <c r="B28" s="159"/>
      <c r="C28" s="237"/>
      <c r="D28" s="96" t="s">
        <v>73</v>
      </c>
      <c r="E28" s="162" t="s">
        <v>11</v>
      </c>
      <c r="F28" s="83">
        <v>42.7</v>
      </c>
      <c r="G28" s="212"/>
      <c r="H28" s="84"/>
      <c r="I28" s="235"/>
      <c r="J28" s="85"/>
      <c r="K28" s="86">
        <f t="shared" si="0"/>
        <v>0</v>
      </c>
      <c r="L28" s="87">
        <f t="shared" si="1"/>
        <v>0</v>
      </c>
      <c r="M28" s="88">
        <f t="shared" si="2"/>
        <v>0</v>
      </c>
      <c r="N28" s="89">
        <f t="shared" si="3"/>
        <v>0</v>
      </c>
      <c r="O28" s="158"/>
    </row>
    <row r="29" spans="1:15" s="48" customFormat="1" ht="52.5" customHeight="1" outlineLevel="1" x14ac:dyDescent="0.3">
      <c r="A29" s="199" t="s">
        <v>145</v>
      </c>
      <c r="B29" s="159"/>
      <c r="C29" s="237"/>
      <c r="D29" s="102" t="s">
        <v>77</v>
      </c>
      <c r="E29" s="162" t="s">
        <v>11</v>
      </c>
      <c r="F29" s="83">
        <v>42.7</v>
      </c>
      <c r="G29" s="212"/>
      <c r="H29" s="84"/>
      <c r="I29" s="224"/>
      <c r="J29" s="85"/>
      <c r="K29" s="86">
        <f t="shared" si="0"/>
        <v>0</v>
      </c>
      <c r="L29" s="87">
        <f t="shared" si="1"/>
        <v>0</v>
      </c>
      <c r="M29" s="88">
        <f t="shared" si="2"/>
        <v>0</v>
      </c>
      <c r="N29" s="89">
        <f t="shared" si="3"/>
        <v>0</v>
      </c>
      <c r="O29" s="158"/>
    </row>
    <row r="30" spans="1:15" s="48" customFormat="1" ht="52.5" customHeight="1" outlineLevel="1" x14ac:dyDescent="0.3">
      <c r="A30" s="199" t="s">
        <v>146</v>
      </c>
      <c r="B30" s="159"/>
      <c r="C30" s="237"/>
      <c r="D30" s="170" t="s">
        <v>71</v>
      </c>
      <c r="E30" s="162" t="s">
        <v>11</v>
      </c>
      <c r="F30" s="83">
        <v>42.7</v>
      </c>
      <c r="G30" s="212"/>
      <c r="H30" s="84"/>
      <c r="I30" s="224"/>
      <c r="J30" s="85"/>
      <c r="K30" s="86">
        <f t="shared" si="0"/>
        <v>0</v>
      </c>
      <c r="L30" s="87">
        <f t="shared" si="1"/>
        <v>0</v>
      </c>
      <c r="M30" s="88">
        <f t="shared" si="2"/>
        <v>0</v>
      </c>
      <c r="N30" s="89">
        <f t="shared" si="3"/>
        <v>0</v>
      </c>
      <c r="O30" s="158"/>
    </row>
    <row r="31" spans="1:15" s="48" customFormat="1" ht="44.45" customHeight="1" outlineLevel="1" x14ac:dyDescent="0.3">
      <c r="A31" s="199" t="s">
        <v>147</v>
      </c>
      <c r="B31" s="159"/>
      <c r="C31" s="238"/>
      <c r="D31" s="96" t="s">
        <v>74</v>
      </c>
      <c r="E31" s="92" t="s">
        <v>11</v>
      </c>
      <c r="F31" s="83">
        <f>F30</f>
        <v>42.7</v>
      </c>
      <c r="G31" s="212"/>
      <c r="H31" s="84"/>
      <c r="I31" s="224"/>
      <c r="J31" s="85"/>
      <c r="K31" s="86">
        <f t="shared" si="0"/>
        <v>0</v>
      </c>
      <c r="L31" s="87">
        <f t="shared" si="1"/>
        <v>0</v>
      </c>
      <c r="M31" s="88">
        <f t="shared" si="2"/>
        <v>0</v>
      </c>
      <c r="N31" s="89">
        <f t="shared" si="3"/>
        <v>0</v>
      </c>
      <c r="O31" s="158"/>
    </row>
    <row r="32" spans="1:15" s="48" customFormat="1" ht="36" customHeight="1" outlineLevel="1" x14ac:dyDescent="0.3">
      <c r="A32" s="199" t="s">
        <v>148</v>
      </c>
      <c r="B32" s="95"/>
      <c r="C32" s="276" t="s">
        <v>259</v>
      </c>
      <c r="D32" s="96" t="s">
        <v>39</v>
      </c>
      <c r="E32" s="97" t="s">
        <v>11</v>
      </c>
      <c r="F32" s="83">
        <v>165.68</v>
      </c>
      <c r="G32" s="212"/>
      <c r="H32" s="84"/>
      <c r="I32" s="224"/>
      <c r="J32" s="85"/>
      <c r="K32" s="86">
        <f t="shared" si="0"/>
        <v>0</v>
      </c>
      <c r="L32" s="87">
        <f t="shared" si="1"/>
        <v>0</v>
      </c>
      <c r="M32" s="88">
        <f t="shared" si="2"/>
        <v>0</v>
      </c>
      <c r="N32" s="89">
        <f t="shared" si="3"/>
        <v>0</v>
      </c>
      <c r="O32" s="175"/>
    </row>
    <row r="33" spans="1:15" s="48" customFormat="1" ht="36" customHeight="1" outlineLevel="1" x14ac:dyDescent="0.3">
      <c r="A33" s="199" t="s">
        <v>149</v>
      </c>
      <c r="B33" s="95"/>
      <c r="C33" s="277"/>
      <c r="D33" s="102" t="s">
        <v>76</v>
      </c>
      <c r="E33" s="97" t="s">
        <v>11</v>
      </c>
      <c r="F33" s="83">
        <v>165.68</v>
      </c>
      <c r="G33" s="212"/>
      <c r="H33" s="84"/>
      <c r="I33" s="224"/>
      <c r="J33" s="85"/>
      <c r="K33" s="86">
        <f t="shared" si="0"/>
        <v>0</v>
      </c>
      <c r="L33" s="87">
        <f t="shared" si="1"/>
        <v>0</v>
      </c>
      <c r="M33" s="88">
        <f t="shared" si="2"/>
        <v>0</v>
      </c>
      <c r="N33" s="89">
        <f t="shared" si="3"/>
        <v>0</v>
      </c>
      <c r="O33" s="175"/>
    </row>
    <row r="34" spans="1:15" s="48" customFormat="1" ht="44.45" customHeight="1" outlineLevel="1" x14ac:dyDescent="0.3">
      <c r="A34" s="199" t="s">
        <v>150</v>
      </c>
      <c r="B34" s="95"/>
      <c r="C34" s="278" t="s">
        <v>260</v>
      </c>
      <c r="D34" s="96" t="s">
        <v>39</v>
      </c>
      <c r="E34" s="97" t="s">
        <v>11</v>
      </c>
      <c r="F34" s="83">
        <v>205.67</v>
      </c>
      <c r="G34" s="212"/>
      <c r="H34" s="84"/>
      <c r="I34" s="224"/>
      <c r="J34" s="85"/>
      <c r="K34" s="86">
        <f t="shared" si="0"/>
        <v>0</v>
      </c>
      <c r="L34" s="87">
        <f t="shared" si="1"/>
        <v>0</v>
      </c>
      <c r="M34" s="88">
        <f t="shared" si="2"/>
        <v>0</v>
      </c>
      <c r="N34" s="89">
        <f t="shared" si="3"/>
        <v>0</v>
      </c>
      <c r="O34" s="175"/>
    </row>
    <row r="35" spans="1:15" s="48" customFormat="1" ht="44.45" customHeight="1" outlineLevel="1" x14ac:dyDescent="0.3">
      <c r="A35" s="199" t="s">
        <v>151</v>
      </c>
      <c r="B35" s="95"/>
      <c r="C35" s="279"/>
      <c r="D35" s="102" t="s">
        <v>81</v>
      </c>
      <c r="E35" s="97" t="str">
        <f>E34</f>
        <v>м2</v>
      </c>
      <c r="F35" s="83">
        <v>205.67</v>
      </c>
      <c r="G35" s="212"/>
      <c r="H35" s="84"/>
      <c r="I35" s="224"/>
      <c r="J35" s="85"/>
      <c r="K35" s="86">
        <f t="shared" si="0"/>
        <v>0</v>
      </c>
      <c r="L35" s="87">
        <f t="shared" si="1"/>
        <v>0</v>
      </c>
      <c r="M35" s="88">
        <f t="shared" si="2"/>
        <v>0</v>
      </c>
      <c r="N35" s="89">
        <f t="shared" si="3"/>
        <v>0</v>
      </c>
      <c r="O35" s="205"/>
    </row>
    <row r="36" spans="1:15" s="48" customFormat="1" ht="53.45" customHeight="1" outlineLevel="1" x14ac:dyDescent="0.3">
      <c r="A36" s="199" t="s">
        <v>152</v>
      </c>
      <c r="B36" s="95"/>
      <c r="C36" s="280"/>
      <c r="D36" s="171" t="s">
        <v>75</v>
      </c>
      <c r="E36" s="97" t="str">
        <f>E35</f>
        <v>м2</v>
      </c>
      <c r="F36" s="83">
        <v>205.67</v>
      </c>
      <c r="G36" s="212"/>
      <c r="H36" s="84"/>
      <c r="I36" s="224"/>
      <c r="J36" s="85"/>
      <c r="K36" s="86">
        <f t="shared" si="0"/>
        <v>0</v>
      </c>
      <c r="L36" s="87">
        <f t="shared" si="1"/>
        <v>0</v>
      </c>
      <c r="M36" s="88">
        <f t="shared" si="2"/>
        <v>0</v>
      </c>
      <c r="N36" s="89">
        <f t="shared" si="3"/>
        <v>0</v>
      </c>
      <c r="O36" s="205" t="s">
        <v>293</v>
      </c>
    </row>
    <row r="37" spans="1:15" s="48" customFormat="1" ht="41.25" customHeight="1" outlineLevel="1" x14ac:dyDescent="0.3">
      <c r="A37" s="199" t="s">
        <v>153</v>
      </c>
      <c r="B37" s="95"/>
      <c r="C37" s="278" t="s">
        <v>261</v>
      </c>
      <c r="D37" s="96" t="s">
        <v>39</v>
      </c>
      <c r="E37" s="97" t="s">
        <v>11</v>
      </c>
      <c r="F37" s="83">
        <v>312.83999999999997</v>
      </c>
      <c r="G37" s="212"/>
      <c r="H37" s="84"/>
      <c r="I37" s="224"/>
      <c r="J37" s="85"/>
      <c r="K37" s="86">
        <f t="shared" si="0"/>
        <v>0</v>
      </c>
      <c r="L37" s="87">
        <f t="shared" si="1"/>
        <v>0</v>
      </c>
      <c r="M37" s="88">
        <f t="shared" si="2"/>
        <v>0</v>
      </c>
      <c r="N37" s="89">
        <f t="shared" si="3"/>
        <v>0</v>
      </c>
      <c r="O37" s="175"/>
    </row>
    <row r="38" spans="1:15" s="48" customFormat="1" ht="41.25" customHeight="1" outlineLevel="1" x14ac:dyDescent="0.3">
      <c r="A38" s="199" t="s">
        <v>281</v>
      </c>
      <c r="B38" s="95"/>
      <c r="C38" s="279"/>
      <c r="D38" s="181" t="s">
        <v>79</v>
      </c>
      <c r="E38" s="97" t="str">
        <f>E37</f>
        <v>м2</v>
      </c>
      <c r="F38" s="83">
        <v>312.83999999999997</v>
      </c>
      <c r="G38" s="212"/>
      <c r="H38" s="84"/>
      <c r="I38" s="224"/>
      <c r="J38" s="85"/>
      <c r="K38" s="86">
        <f t="shared" si="0"/>
        <v>0</v>
      </c>
      <c r="L38" s="87">
        <f t="shared" si="1"/>
        <v>0</v>
      </c>
      <c r="M38" s="88">
        <f t="shared" si="2"/>
        <v>0</v>
      </c>
      <c r="N38" s="89">
        <f t="shared" si="3"/>
        <v>0</v>
      </c>
      <c r="O38" s="175"/>
    </row>
    <row r="39" spans="1:15" s="48" customFormat="1" ht="41.25" customHeight="1" outlineLevel="1" x14ac:dyDescent="0.3">
      <c r="A39" s="199" t="s">
        <v>282</v>
      </c>
      <c r="B39" s="95"/>
      <c r="C39" s="279"/>
      <c r="D39" s="170" t="s">
        <v>71</v>
      </c>
      <c r="E39" s="97" t="str">
        <f>E38</f>
        <v>м2</v>
      </c>
      <c r="F39" s="83">
        <v>312.83999999999997</v>
      </c>
      <c r="G39" s="212"/>
      <c r="H39" s="84"/>
      <c r="I39" s="224"/>
      <c r="J39" s="85"/>
      <c r="K39" s="86">
        <f t="shared" si="0"/>
        <v>0</v>
      </c>
      <c r="L39" s="87">
        <f t="shared" si="1"/>
        <v>0</v>
      </c>
      <c r="M39" s="88">
        <f t="shared" si="2"/>
        <v>0</v>
      </c>
      <c r="N39" s="89">
        <f t="shared" si="3"/>
        <v>0</v>
      </c>
      <c r="O39" s="98"/>
    </row>
    <row r="40" spans="1:15" s="48" customFormat="1" ht="57.75" customHeight="1" outlineLevel="1" x14ac:dyDescent="0.3">
      <c r="A40" s="199" t="s">
        <v>283</v>
      </c>
      <c r="B40" s="95"/>
      <c r="C40" s="280"/>
      <c r="D40" s="171" t="s">
        <v>75</v>
      </c>
      <c r="E40" s="97" t="str">
        <f>E39</f>
        <v>м2</v>
      </c>
      <c r="F40" s="83">
        <v>312.83999999999997</v>
      </c>
      <c r="G40" s="212"/>
      <c r="H40" s="84"/>
      <c r="I40" s="224"/>
      <c r="J40" s="85"/>
      <c r="K40" s="86">
        <f t="shared" si="0"/>
        <v>0</v>
      </c>
      <c r="L40" s="87">
        <f t="shared" si="1"/>
        <v>0</v>
      </c>
      <c r="M40" s="88">
        <f t="shared" si="2"/>
        <v>0</v>
      </c>
      <c r="N40" s="89">
        <f t="shared" si="3"/>
        <v>0</v>
      </c>
      <c r="O40" s="205" t="s">
        <v>293</v>
      </c>
    </row>
    <row r="41" spans="1:15" s="48" customFormat="1" ht="27" customHeight="1" x14ac:dyDescent="0.3">
      <c r="A41" s="22" t="s">
        <v>19</v>
      </c>
      <c r="B41" s="68"/>
      <c r="C41" s="69" t="s">
        <v>67</v>
      </c>
      <c r="D41" s="70"/>
      <c r="E41" s="71"/>
      <c r="F41" s="72"/>
      <c r="G41" s="211"/>
      <c r="H41" s="73"/>
      <c r="I41" s="223"/>
      <c r="J41" s="71"/>
      <c r="K41" s="74"/>
      <c r="L41" s="75">
        <f>SUM(L42:L56)</f>
        <v>0</v>
      </c>
      <c r="M41" s="76">
        <f>SUM(M42:M56)</f>
        <v>0</v>
      </c>
      <c r="N41" s="77">
        <f>M41+L41</f>
        <v>0</v>
      </c>
      <c r="O41" s="167"/>
    </row>
    <row r="42" spans="1:15" s="48" customFormat="1" ht="60.75" customHeight="1" outlineLevel="1" x14ac:dyDescent="0.3">
      <c r="A42" s="134" t="s">
        <v>154</v>
      </c>
      <c r="B42" s="80"/>
      <c r="C42" s="237" t="s">
        <v>262</v>
      </c>
      <c r="D42" s="81" t="s">
        <v>13</v>
      </c>
      <c r="E42" s="82" t="s">
        <v>11</v>
      </c>
      <c r="F42" s="83">
        <v>14035.65</v>
      </c>
      <c r="G42" s="212"/>
      <c r="H42" s="84"/>
      <c r="I42" s="235"/>
      <c r="J42" s="85"/>
      <c r="K42" s="86">
        <f t="shared" ref="K42:K56" si="5">H42+I42+J42</f>
        <v>0</v>
      </c>
      <c r="L42" s="87">
        <f t="shared" ref="L42:L56" si="6">F42*H42</f>
        <v>0</v>
      </c>
      <c r="M42" s="88">
        <f t="shared" ref="M42:M56" si="7">F42*(I42+J42)</f>
        <v>0</v>
      </c>
      <c r="N42" s="89">
        <f t="shared" ref="N42:N56" si="8">L42+M42</f>
        <v>0</v>
      </c>
      <c r="O42" s="177"/>
    </row>
    <row r="43" spans="1:15" s="48" customFormat="1" ht="52.5" customHeight="1" outlineLevel="1" x14ac:dyDescent="0.3">
      <c r="A43" s="174" t="s">
        <v>155</v>
      </c>
      <c r="B43" s="90"/>
      <c r="C43" s="238"/>
      <c r="D43" s="91" t="s">
        <v>69</v>
      </c>
      <c r="E43" s="92" t="s">
        <v>11</v>
      </c>
      <c r="F43" s="83">
        <v>14035.65</v>
      </c>
      <c r="G43" s="212"/>
      <c r="H43" s="93"/>
      <c r="I43" s="236"/>
      <c r="J43" s="94"/>
      <c r="K43" s="86">
        <f t="shared" si="5"/>
        <v>0</v>
      </c>
      <c r="L43" s="87">
        <f t="shared" si="6"/>
        <v>0</v>
      </c>
      <c r="M43" s="88">
        <f t="shared" si="7"/>
        <v>0</v>
      </c>
      <c r="N43" s="89">
        <f t="shared" si="8"/>
        <v>0</v>
      </c>
      <c r="O43" s="176"/>
    </row>
    <row r="44" spans="1:15" s="48" customFormat="1" ht="52.5" customHeight="1" outlineLevel="1" x14ac:dyDescent="0.3">
      <c r="A44" s="174" t="s">
        <v>156</v>
      </c>
      <c r="B44" s="159"/>
      <c r="C44" s="239" t="s">
        <v>263</v>
      </c>
      <c r="D44" s="171" t="s">
        <v>251</v>
      </c>
      <c r="E44" s="92" t="s">
        <v>252</v>
      </c>
      <c r="F44" s="83">
        <v>182.31</v>
      </c>
      <c r="G44" s="220"/>
      <c r="H44" s="93"/>
      <c r="I44" s="225">
        <f>H44*G44</f>
        <v>0</v>
      </c>
      <c r="J44" s="94"/>
      <c r="K44" s="86">
        <f t="shared" si="5"/>
        <v>0</v>
      </c>
      <c r="L44" s="87">
        <f t="shared" si="6"/>
        <v>0</v>
      </c>
      <c r="M44" s="88">
        <f t="shared" si="7"/>
        <v>0</v>
      </c>
      <c r="N44" s="89">
        <f t="shared" si="8"/>
        <v>0</v>
      </c>
      <c r="O44" s="218" t="s">
        <v>301</v>
      </c>
    </row>
    <row r="45" spans="1:15" s="48" customFormat="1" ht="52.5" customHeight="1" outlineLevel="1" x14ac:dyDescent="0.3">
      <c r="A45" s="174" t="s">
        <v>157</v>
      </c>
      <c r="B45" s="159"/>
      <c r="C45" s="237"/>
      <c r="D45" s="102" t="s">
        <v>72</v>
      </c>
      <c r="E45" s="92" t="s">
        <v>11</v>
      </c>
      <c r="F45" s="83">
        <v>186.35</v>
      </c>
      <c r="G45" s="220"/>
      <c r="H45" s="93"/>
      <c r="I45" s="225">
        <f>H45*G45</f>
        <v>0</v>
      </c>
      <c r="J45" s="94"/>
      <c r="K45" s="86">
        <f t="shared" si="5"/>
        <v>0</v>
      </c>
      <c r="L45" s="87">
        <f t="shared" si="6"/>
        <v>0</v>
      </c>
      <c r="M45" s="88">
        <f t="shared" si="7"/>
        <v>0</v>
      </c>
      <c r="N45" s="89">
        <f t="shared" si="8"/>
        <v>0</v>
      </c>
      <c r="O45" s="218" t="s">
        <v>301</v>
      </c>
    </row>
    <row r="46" spans="1:15" s="48" customFormat="1" ht="39.200000000000003" customHeight="1" outlineLevel="1" x14ac:dyDescent="0.3">
      <c r="A46" s="174" t="s">
        <v>158</v>
      </c>
      <c r="B46" s="159"/>
      <c r="C46" s="238"/>
      <c r="D46" s="102" t="s">
        <v>78</v>
      </c>
      <c r="E46" s="92" t="str">
        <f>E45</f>
        <v>м2</v>
      </c>
      <c r="F46" s="83">
        <v>186.35</v>
      </c>
      <c r="G46" s="219"/>
      <c r="H46" s="93"/>
      <c r="I46" s="225"/>
      <c r="J46" s="94"/>
      <c r="K46" s="86">
        <f t="shared" si="5"/>
        <v>0</v>
      </c>
      <c r="L46" s="87">
        <f t="shared" si="6"/>
        <v>0</v>
      </c>
      <c r="M46" s="88">
        <f t="shared" si="7"/>
        <v>0</v>
      </c>
      <c r="N46" s="89">
        <f t="shared" si="8"/>
        <v>0</v>
      </c>
      <c r="O46" s="161"/>
    </row>
    <row r="47" spans="1:15" s="48" customFormat="1" ht="39.200000000000003" customHeight="1" outlineLevel="1" x14ac:dyDescent="0.3">
      <c r="A47" s="174" t="s">
        <v>159</v>
      </c>
      <c r="B47" s="159"/>
      <c r="C47" s="239" t="s">
        <v>264</v>
      </c>
      <c r="D47" s="102" t="s">
        <v>251</v>
      </c>
      <c r="E47" s="92" t="s">
        <v>252</v>
      </c>
      <c r="F47" s="83">
        <v>296.20999999999998</v>
      </c>
      <c r="G47" s="220"/>
      <c r="H47" s="93"/>
      <c r="I47" s="225">
        <f t="shared" ref="I47:I48" si="9">H47*G47</f>
        <v>0</v>
      </c>
      <c r="J47" s="94"/>
      <c r="K47" s="86">
        <f t="shared" si="5"/>
        <v>0</v>
      </c>
      <c r="L47" s="87">
        <f t="shared" si="6"/>
        <v>0</v>
      </c>
      <c r="M47" s="88">
        <f t="shared" si="7"/>
        <v>0</v>
      </c>
      <c r="N47" s="89">
        <f t="shared" si="8"/>
        <v>0</v>
      </c>
      <c r="O47" s="218" t="s">
        <v>301</v>
      </c>
    </row>
    <row r="48" spans="1:15" s="48" customFormat="1" ht="39.200000000000003" customHeight="1" outlineLevel="1" x14ac:dyDescent="0.3">
      <c r="A48" s="174" t="s">
        <v>160</v>
      </c>
      <c r="B48" s="101"/>
      <c r="C48" s="237"/>
      <c r="D48" s="102" t="s">
        <v>72</v>
      </c>
      <c r="E48" s="97" t="s">
        <v>11</v>
      </c>
      <c r="F48" s="83">
        <v>334.13</v>
      </c>
      <c r="G48" s="220"/>
      <c r="H48" s="93"/>
      <c r="I48" s="225">
        <f t="shared" si="9"/>
        <v>0</v>
      </c>
      <c r="J48" s="94"/>
      <c r="K48" s="86">
        <f t="shared" si="5"/>
        <v>0</v>
      </c>
      <c r="L48" s="87">
        <f t="shared" si="6"/>
        <v>0</v>
      </c>
      <c r="M48" s="88">
        <f t="shared" si="7"/>
        <v>0</v>
      </c>
      <c r="N48" s="89">
        <f t="shared" si="8"/>
        <v>0</v>
      </c>
      <c r="O48" s="218" t="s">
        <v>301</v>
      </c>
    </row>
    <row r="49" spans="1:15" s="48" customFormat="1" ht="39.200000000000003" customHeight="1" outlineLevel="1" x14ac:dyDescent="0.3">
      <c r="A49" s="174" t="s">
        <v>161</v>
      </c>
      <c r="B49" s="95"/>
      <c r="C49" s="238"/>
      <c r="D49" s="102" t="s">
        <v>78</v>
      </c>
      <c r="E49" s="97" t="s">
        <v>11</v>
      </c>
      <c r="F49" s="83">
        <v>334.13</v>
      </c>
      <c r="G49" s="212"/>
      <c r="H49" s="93"/>
      <c r="I49" s="225"/>
      <c r="J49" s="94"/>
      <c r="K49" s="86">
        <f t="shared" si="5"/>
        <v>0</v>
      </c>
      <c r="L49" s="87">
        <f t="shared" si="6"/>
        <v>0</v>
      </c>
      <c r="M49" s="88">
        <f t="shared" si="7"/>
        <v>0</v>
      </c>
      <c r="N49" s="89">
        <f t="shared" si="8"/>
        <v>0</v>
      </c>
      <c r="O49" s="99"/>
    </row>
    <row r="50" spans="1:15" s="48" customFormat="1" ht="44.45" customHeight="1" outlineLevel="1" x14ac:dyDescent="0.3">
      <c r="A50" s="174" t="s">
        <v>162</v>
      </c>
      <c r="B50" s="95"/>
      <c r="C50" s="278" t="s">
        <v>265</v>
      </c>
      <c r="D50" s="96" t="s">
        <v>39</v>
      </c>
      <c r="E50" s="97" t="s">
        <v>11</v>
      </c>
      <c r="F50" s="83">
        <v>207.64</v>
      </c>
      <c r="G50" s="212"/>
      <c r="H50" s="93"/>
      <c r="I50" s="225"/>
      <c r="J50" s="94"/>
      <c r="K50" s="86">
        <f t="shared" si="5"/>
        <v>0</v>
      </c>
      <c r="L50" s="87">
        <f t="shared" si="6"/>
        <v>0</v>
      </c>
      <c r="M50" s="88">
        <f t="shared" si="7"/>
        <v>0</v>
      </c>
      <c r="N50" s="89">
        <f t="shared" si="8"/>
        <v>0</v>
      </c>
      <c r="O50" s="98"/>
    </row>
    <row r="51" spans="1:15" s="48" customFormat="1" ht="44.45" customHeight="1" outlineLevel="1" x14ac:dyDescent="0.3">
      <c r="A51" s="174" t="s">
        <v>163</v>
      </c>
      <c r="B51" s="95"/>
      <c r="C51" s="279"/>
      <c r="D51" s="102" t="s">
        <v>81</v>
      </c>
      <c r="E51" s="97" t="str">
        <f>E50</f>
        <v>м2</v>
      </c>
      <c r="F51" s="83">
        <v>207.64</v>
      </c>
      <c r="G51" s="212"/>
      <c r="H51" s="93"/>
      <c r="I51" s="225"/>
      <c r="J51" s="94"/>
      <c r="K51" s="86">
        <f t="shared" si="5"/>
        <v>0</v>
      </c>
      <c r="L51" s="87">
        <f t="shared" si="6"/>
        <v>0</v>
      </c>
      <c r="M51" s="88">
        <f t="shared" si="7"/>
        <v>0</v>
      </c>
      <c r="N51" s="89">
        <f t="shared" si="8"/>
        <v>0</v>
      </c>
      <c r="O51" s="98"/>
    </row>
    <row r="52" spans="1:15" s="48" customFormat="1" ht="51" customHeight="1" outlineLevel="1" x14ac:dyDescent="0.3">
      <c r="A52" s="174" t="s">
        <v>164</v>
      </c>
      <c r="B52" s="95"/>
      <c r="C52" s="280"/>
      <c r="D52" s="171" t="s">
        <v>75</v>
      </c>
      <c r="E52" s="97" t="str">
        <f>E51</f>
        <v>м2</v>
      </c>
      <c r="F52" s="83">
        <v>207.64</v>
      </c>
      <c r="G52" s="212"/>
      <c r="H52" s="93"/>
      <c r="I52" s="225"/>
      <c r="J52" s="94"/>
      <c r="K52" s="86">
        <f t="shared" si="5"/>
        <v>0</v>
      </c>
      <c r="L52" s="87">
        <f t="shared" si="6"/>
        <v>0</v>
      </c>
      <c r="M52" s="88">
        <f t="shared" si="7"/>
        <v>0</v>
      </c>
      <c r="N52" s="89">
        <f t="shared" si="8"/>
        <v>0</v>
      </c>
      <c r="O52" s="205" t="s">
        <v>293</v>
      </c>
    </row>
    <row r="53" spans="1:15" s="48" customFormat="1" ht="39.75" customHeight="1" outlineLevel="1" x14ac:dyDescent="0.3">
      <c r="A53" s="174" t="s">
        <v>165</v>
      </c>
      <c r="B53" s="95"/>
      <c r="C53" s="278" t="s">
        <v>266</v>
      </c>
      <c r="D53" s="96" t="s">
        <v>39</v>
      </c>
      <c r="E53" s="97" t="s">
        <v>11</v>
      </c>
      <c r="F53" s="83">
        <v>227.53</v>
      </c>
      <c r="G53" s="212"/>
      <c r="H53" s="93"/>
      <c r="I53" s="225"/>
      <c r="J53" s="94"/>
      <c r="K53" s="86">
        <f t="shared" si="5"/>
        <v>0</v>
      </c>
      <c r="L53" s="87">
        <f t="shared" si="6"/>
        <v>0</v>
      </c>
      <c r="M53" s="88">
        <f t="shared" si="7"/>
        <v>0</v>
      </c>
      <c r="N53" s="89">
        <f t="shared" si="8"/>
        <v>0</v>
      </c>
      <c r="O53" s="98"/>
    </row>
    <row r="54" spans="1:15" s="48" customFormat="1" ht="39.75" customHeight="1" outlineLevel="1" x14ac:dyDescent="0.3">
      <c r="A54" s="174" t="s">
        <v>166</v>
      </c>
      <c r="B54" s="95"/>
      <c r="C54" s="279"/>
      <c r="D54" s="181" t="s">
        <v>79</v>
      </c>
      <c r="E54" s="97" t="str">
        <f>E53</f>
        <v>м2</v>
      </c>
      <c r="F54" s="83">
        <v>227.53</v>
      </c>
      <c r="G54" s="212"/>
      <c r="H54" s="93"/>
      <c r="I54" s="225"/>
      <c r="J54" s="94"/>
      <c r="K54" s="86">
        <f t="shared" si="5"/>
        <v>0</v>
      </c>
      <c r="L54" s="87">
        <f t="shared" si="6"/>
        <v>0</v>
      </c>
      <c r="M54" s="88">
        <f t="shared" si="7"/>
        <v>0</v>
      </c>
      <c r="N54" s="89">
        <f t="shared" si="8"/>
        <v>0</v>
      </c>
      <c r="O54" s="98"/>
    </row>
    <row r="55" spans="1:15" s="48" customFormat="1" ht="39.75" customHeight="1" outlineLevel="1" x14ac:dyDescent="0.3">
      <c r="A55" s="174" t="s">
        <v>253</v>
      </c>
      <c r="B55" s="95"/>
      <c r="C55" s="279"/>
      <c r="D55" s="170" t="s">
        <v>71</v>
      </c>
      <c r="E55" s="97" t="str">
        <f>E54</f>
        <v>м2</v>
      </c>
      <c r="F55" s="83">
        <v>227.53</v>
      </c>
      <c r="G55" s="212"/>
      <c r="H55" s="93"/>
      <c r="I55" s="224"/>
      <c r="J55" s="94"/>
      <c r="K55" s="86">
        <f t="shared" si="5"/>
        <v>0</v>
      </c>
      <c r="L55" s="87">
        <f t="shared" si="6"/>
        <v>0</v>
      </c>
      <c r="M55" s="88">
        <f t="shared" si="7"/>
        <v>0</v>
      </c>
      <c r="N55" s="89">
        <f t="shared" si="8"/>
        <v>0</v>
      </c>
      <c r="O55" s="98"/>
    </row>
    <row r="56" spans="1:15" s="48" customFormat="1" ht="53.45" customHeight="1" outlineLevel="1" x14ac:dyDescent="0.3">
      <c r="A56" s="174" t="s">
        <v>254</v>
      </c>
      <c r="B56" s="95"/>
      <c r="C56" s="280"/>
      <c r="D56" s="171" t="s">
        <v>75</v>
      </c>
      <c r="E56" s="97" t="str">
        <f>E55</f>
        <v>м2</v>
      </c>
      <c r="F56" s="83">
        <v>227.53</v>
      </c>
      <c r="G56" s="212"/>
      <c r="H56" s="93"/>
      <c r="I56" s="225"/>
      <c r="J56" s="94"/>
      <c r="K56" s="86">
        <f t="shared" si="5"/>
        <v>0</v>
      </c>
      <c r="L56" s="87">
        <f t="shared" si="6"/>
        <v>0</v>
      </c>
      <c r="M56" s="88">
        <f t="shared" si="7"/>
        <v>0</v>
      </c>
      <c r="N56" s="89">
        <f t="shared" si="8"/>
        <v>0</v>
      </c>
      <c r="O56" s="205" t="s">
        <v>293</v>
      </c>
    </row>
    <row r="57" spans="1:15" s="48" customFormat="1" ht="27" customHeight="1" x14ac:dyDescent="0.3">
      <c r="A57" s="22" t="s">
        <v>34</v>
      </c>
      <c r="B57" s="68"/>
      <c r="C57" s="69" t="s">
        <v>84</v>
      </c>
      <c r="D57" s="70"/>
      <c r="E57" s="71"/>
      <c r="F57" s="72"/>
      <c r="G57" s="211"/>
      <c r="H57" s="73"/>
      <c r="I57" s="223"/>
      <c r="J57" s="71"/>
      <c r="K57" s="74"/>
      <c r="L57" s="75">
        <f>SUM(L58:L70)</f>
        <v>0</v>
      </c>
      <c r="M57" s="76">
        <f>SUM(M58:M70)</f>
        <v>0</v>
      </c>
      <c r="N57" s="77">
        <f>M57+L57</f>
        <v>0</v>
      </c>
      <c r="O57" s="78"/>
    </row>
    <row r="58" spans="1:15" s="48" customFormat="1" ht="62.45" customHeight="1" outlineLevel="1" x14ac:dyDescent="0.3">
      <c r="A58" s="217" t="s">
        <v>167</v>
      </c>
      <c r="B58" s="95"/>
      <c r="C58" s="276" t="s">
        <v>267</v>
      </c>
      <c r="D58" s="96" t="s">
        <v>39</v>
      </c>
      <c r="E58" s="97" t="s">
        <v>11</v>
      </c>
      <c r="F58" s="83">
        <v>472.2</v>
      </c>
      <c r="G58" s="212"/>
      <c r="H58" s="93"/>
      <c r="I58" s="225"/>
      <c r="J58" s="94"/>
      <c r="K58" s="86">
        <f t="shared" ref="K58:K70" si="10">H58+I58+J58</f>
        <v>0</v>
      </c>
      <c r="L58" s="87">
        <f t="shared" ref="L58:L70" si="11">F58*H58</f>
        <v>0</v>
      </c>
      <c r="M58" s="88">
        <f t="shared" ref="M58:M70" si="12">F58*(I58+J58)</f>
        <v>0</v>
      </c>
      <c r="N58" s="89">
        <f t="shared" ref="N58:N70" si="13">L58+M58</f>
        <v>0</v>
      </c>
      <c r="O58" s="99"/>
    </row>
    <row r="59" spans="1:15" s="48" customFormat="1" ht="59.25" customHeight="1" outlineLevel="1" x14ac:dyDescent="0.3">
      <c r="A59" s="217" t="s">
        <v>168</v>
      </c>
      <c r="B59" s="95"/>
      <c r="C59" s="277"/>
      <c r="D59" s="102" t="s">
        <v>85</v>
      </c>
      <c r="E59" s="97" t="s">
        <v>11</v>
      </c>
      <c r="F59" s="83">
        <f>F58</f>
        <v>472.2</v>
      </c>
      <c r="G59" s="212"/>
      <c r="H59" s="93"/>
      <c r="I59" s="225"/>
      <c r="J59" s="94"/>
      <c r="K59" s="86">
        <f t="shared" si="10"/>
        <v>0</v>
      </c>
      <c r="L59" s="87">
        <f t="shared" si="11"/>
        <v>0</v>
      </c>
      <c r="M59" s="88">
        <f t="shared" si="12"/>
        <v>0</v>
      </c>
      <c r="N59" s="89">
        <f t="shared" si="13"/>
        <v>0</v>
      </c>
      <c r="O59" s="99"/>
    </row>
    <row r="60" spans="1:15" s="48" customFormat="1" ht="30.2" customHeight="1" outlineLevel="1" x14ac:dyDescent="0.3">
      <c r="A60" s="217" t="s">
        <v>169</v>
      </c>
      <c r="B60" s="95"/>
      <c r="C60" s="276" t="s">
        <v>70</v>
      </c>
      <c r="D60" s="96" t="s">
        <v>39</v>
      </c>
      <c r="E60" s="97" t="s">
        <v>11</v>
      </c>
      <c r="F60" s="83">
        <v>301.32</v>
      </c>
      <c r="G60" s="212"/>
      <c r="H60" s="93"/>
      <c r="I60" s="225"/>
      <c r="J60" s="94"/>
      <c r="K60" s="86">
        <f t="shared" si="10"/>
        <v>0</v>
      </c>
      <c r="L60" s="87">
        <f t="shared" si="11"/>
        <v>0</v>
      </c>
      <c r="M60" s="88">
        <f t="shared" si="12"/>
        <v>0</v>
      </c>
      <c r="N60" s="89">
        <f t="shared" si="13"/>
        <v>0</v>
      </c>
      <c r="O60" s="99"/>
    </row>
    <row r="61" spans="1:15" s="48" customFormat="1" ht="30.2" customHeight="1" outlineLevel="1" x14ac:dyDescent="0.3">
      <c r="A61" s="217" t="s">
        <v>170</v>
      </c>
      <c r="B61" s="95"/>
      <c r="C61" s="277"/>
      <c r="D61" s="102" t="s">
        <v>83</v>
      </c>
      <c r="E61" s="97" t="s">
        <v>11</v>
      </c>
      <c r="F61" s="83">
        <v>301.32</v>
      </c>
      <c r="G61" s="212"/>
      <c r="H61" s="93"/>
      <c r="I61" s="225"/>
      <c r="J61" s="94"/>
      <c r="K61" s="86">
        <f t="shared" si="10"/>
        <v>0</v>
      </c>
      <c r="L61" s="87">
        <f t="shared" si="11"/>
        <v>0</v>
      </c>
      <c r="M61" s="88">
        <f t="shared" si="12"/>
        <v>0</v>
      </c>
      <c r="N61" s="89">
        <f t="shared" si="13"/>
        <v>0</v>
      </c>
      <c r="O61" s="164"/>
    </row>
    <row r="62" spans="1:15" s="48" customFormat="1" ht="30.2" customHeight="1" outlineLevel="1" x14ac:dyDescent="0.3">
      <c r="A62" s="217" t="s">
        <v>171</v>
      </c>
      <c r="B62" s="95"/>
      <c r="C62" s="276" t="s">
        <v>91</v>
      </c>
      <c r="D62" s="96" t="s">
        <v>39</v>
      </c>
      <c r="E62" s="97" t="str">
        <f>E59</f>
        <v>м2</v>
      </c>
      <c r="F62" s="83">
        <v>10.85</v>
      </c>
      <c r="G62" s="212"/>
      <c r="H62" s="93"/>
      <c r="I62" s="225"/>
      <c r="J62" s="94"/>
      <c r="K62" s="86">
        <f t="shared" si="10"/>
        <v>0</v>
      </c>
      <c r="L62" s="87">
        <f t="shared" si="11"/>
        <v>0</v>
      </c>
      <c r="M62" s="88">
        <f t="shared" si="12"/>
        <v>0</v>
      </c>
      <c r="N62" s="89">
        <f t="shared" si="13"/>
        <v>0</v>
      </c>
      <c r="O62" s="99"/>
    </row>
    <row r="63" spans="1:15" s="48" customFormat="1" ht="30.2" customHeight="1" outlineLevel="1" x14ac:dyDescent="0.3">
      <c r="A63" s="217" t="s">
        <v>172</v>
      </c>
      <c r="B63" s="95"/>
      <c r="C63" s="277"/>
      <c r="D63" s="102" t="s">
        <v>86</v>
      </c>
      <c r="E63" s="97" t="str">
        <f>E62</f>
        <v>м2</v>
      </c>
      <c r="F63" s="83">
        <v>10.85</v>
      </c>
      <c r="G63" s="212"/>
      <c r="H63" s="93"/>
      <c r="I63" s="225"/>
      <c r="J63" s="94"/>
      <c r="K63" s="86">
        <f t="shared" si="10"/>
        <v>0</v>
      </c>
      <c r="L63" s="87">
        <f t="shared" si="11"/>
        <v>0</v>
      </c>
      <c r="M63" s="88">
        <f t="shared" si="12"/>
        <v>0</v>
      </c>
      <c r="N63" s="89">
        <f t="shared" si="13"/>
        <v>0</v>
      </c>
      <c r="O63" s="99"/>
    </row>
    <row r="64" spans="1:15" s="48" customFormat="1" ht="30.2" customHeight="1" outlineLevel="1" x14ac:dyDescent="0.3">
      <c r="A64" s="217" t="s">
        <v>173</v>
      </c>
      <c r="B64" s="95"/>
      <c r="C64" s="276" t="s">
        <v>90</v>
      </c>
      <c r="D64" s="96" t="s">
        <v>39</v>
      </c>
      <c r="E64" s="97" t="s">
        <v>11</v>
      </c>
      <c r="F64" s="83">
        <v>22.88</v>
      </c>
      <c r="G64" s="212"/>
      <c r="H64" s="93"/>
      <c r="I64" s="225"/>
      <c r="J64" s="94"/>
      <c r="K64" s="86">
        <f t="shared" si="10"/>
        <v>0</v>
      </c>
      <c r="L64" s="87">
        <f t="shared" si="11"/>
        <v>0</v>
      </c>
      <c r="M64" s="88">
        <f t="shared" si="12"/>
        <v>0</v>
      </c>
      <c r="N64" s="89">
        <f t="shared" si="13"/>
        <v>0</v>
      </c>
      <c r="O64" s="99"/>
    </row>
    <row r="65" spans="1:15" s="48" customFormat="1" ht="30.2" customHeight="1" outlineLevel="1" x14ac:dyDescent="0.3">
      <c r="A65" s="217" t="s">
        <v>174</v>
      </c>
      <c r="B65" s="95"/>
      <c r="C65" s="277"/>
      <c r="D65" s="102" t="s">
        <v>87</v>
      </c>
      <c r="E65" s="97" t="s">
        <v>11</v>
      </c>
      <c r="F65" s="83">
        <v>22.88</v>
      </c>
      <c r="G65" s="212"/>
      <c r="H65" s="93"/>
      <c r="I65" s="225"/>
      <c r="J65" s="94"/>
      <c r="K65" s="86">
        <f t="shared" si="10"/>
        <v>0</v>
      </c>
      <c r="L65" s="87">
        <f t="shared" si="11"/>
        <v>0</v>
      </c>
      <c r="M65" s="88">
        <f t="shared" si="12"/>
        <v>0</v>
      </c>
      <c r="N65" s="89">
        <f t="shared" si="13"/>
        <v>0</v>
      </c>
      <c r="O65" s="99"/>
    </row>
    <row r="66" spans="1:15" s="48" customFormat="1" ht="30.2" customHeight="1" outlineLevel="1" x14ac:dyDescent="0.3">
      <c r="A66" s="217" t="s">
        <v>175</v>
      </c>
      <c r="B66" s="95"/>
      <c r="C66" s="276" t="s">
        <v>89</v>
      </c>
      <c r="D66" s="96" t="s">
        <v>39</v>
      </c>
      <c r="E66" s="97" t="s">
        <v>11</v>
      </c>
      <c r="F66" s="83">
        <v>4.7</v>
      </c>
      <c r="G66" s="212"/>
      <c r="H66" s="93"/>
      <c r="I66" s="225"/>
      <c r="J66" s="94"/>
      <c r="K66" s="86">
        <f t="shared" si="10"/>
        <v>0</v>
      </c>
      <c r="L66" s="87">
        <f t="shared" si="11"/>
        <v>0</v>
      </c>
      <c r="M66" s="88">
        <f t="shared" si="12"/>
        <v>0</v>
      </c>
      <c r="N66" s="89">
        <f t="shared" si="13"/>
        <v>0</v>
      </c>
      <c r="O66" s="99"/>
    </row>
    <row r="67" spans="1:15" s="48" customFormat="1" ht="30.2" customHeight="1" outlineLevel="1" x14ac:dyDescent="0.3">
      <c r="A67" s="217" t="s">
        <v>176</v>
      </c>
      <c r="B67" s="95"/>
      <c r="C67" s="286"/>
      <c r="D67" s="102" t="s">
        <v>80</v>
      </c>
      <c r="E67" s="97" t="s">
        <v>11</v>
      </c>
      <c r="F67" s="83">
        <v>4.7</v>
      </c>
      <c r="G67" s="212"/>
      <c r="H67" s="93"/>
      <c r="I67" s="225"/>
      <c r="J67" s="94"/>
      <c r="K67" s="86">
        <f t="shared" si="10"/>
        <v>0</v>
      </c>
      <c r="L67" s="87">
        <f t="shared" si="11"/>
        <v>0</v>
      </c>
      <c r="M67" s="88">
        <f t="shared" si="12"/>
        <v>0</v>
      </c>
      <c r="N67" s="89">
        <f t="shared" si="13"/>
        <v>0</v>
      </c>
      <c r="O67" s="99"/>
    </row>
    <row r="68" spans="1:15" s="48" customFormat="1" ht="30.2" customHeight="1" outlineLevel="1" x14ac:dyDescent="0.3">
      <c r="A68" s="217" t="s">
        <v>177</v>
      </c>
      <c r="B68" s="95"/>
      <c r="C68" s="286"/>
      <c r="D68" s="170" t="s">
        <v>71</v>
      </c>
      <c r="E68" s="97" t="s">
        <v>11</v>
      </c>
      <c r="F68" s="83">
        <v>4.7</v>
      </c>
      <c r="G68" s="212"/>
      <c r="H68" s="93"/>
      <c r="I68" s="224"/>
      <c r="J68" s="94"/>
      <c r="K68" s="86">
        <f t="shared" si="10"/>
        <v>0</v>
      </c>
      <c r="L68" s="87">
        <f t="shared" si="11"/>
        <v>0</v>
      </c>
      <c r="M68" s="88">
        <f t="shared" si="12"/>
        <v>0</v>
      </c>
      <c r="N68" s="89">
        <f t="shared" si="13"/>
        <v>0</v>
      </c>
      <c r="O68" s="99"/>
    </row>
    <row r="69" spans="1:15" s="48" customFormat="1" ht="30.2" customHeight="1" outlineLevel="1" x14ac:dyDescent="0.3">
      <c r="A69" s="217" t="s">
        <v>297</v>
      </c>
      <c r="B69" s="95"/>
      <c r="C69" s="277"/>
      <c r="D69" s="96" t="s">
        <v>88</v>
      </c>
      <c r="E69" s="97" t="s">
        <v>11</v>
      </c>
      <c r="F69" s="83">
        <v>4.7</v>
      </c>
      <c r="G69" s="212"/>
      <c r="H69" s="93"/>
      <c r="I69" s="225"/>
      <c r="J69" s="94"/>
      <c r="K69" s="86">
        <f t="shared" si="10"/>
        <v>0</v>
      </c>
      <c r="L69" s="87">
        <f t="shared" si="11"/>
        <v>0</v>
      </c>
      <c r="M69" s="88">
        <f t="shared" si="12"/>
        <v>0</v>
      </c>
      <c r="N69" s="89">
        <f t="shared" si="13"/>
        <v>0</v>
      </c>
      <c r="O69" s="99"/>
    </row>
    <row r="70" spans="1:15" s="48" customFormat="1" ht="43.5" customHeight="1" outlineLevel="1" x14ac:dyDescent="0.3">
      <c r="A70" s="217" t="s">
        <v>178</v>
      </c>
      <c r="B70" s="95"/>
      <c r="C70" s="165" t="s">
        <v>93</v>
      </c>
      <c r="D70" s="96" t="s">
        <v>39</v>
      </c>
      <c r="E70" s="97" t="s">
        <v>11</v>
      </c>
      <c r="F70" s="83">
        <v>50.87</v>
      </c>
      <c r="G70" s="212"/>
      <c r="H70" s="93"/>
      <c r="I70" s="225"/>
      <c r="J70" s="94"/>
      <c r="K70" s="86">
        <f t="shared" si="10"/>
        <v>0</v>
      </c>
      <c r="L70" s="87">
        <f t="shared" si="11"/>
        <v>0</v>
      </c>
      <c r="M70" s="88">
        <f t="shared" si="12"/>
        <v>0</v>
      </c>
      <c r="N70" s="89">
        <f t="shared" si="13"/>
        <v>0</v>
      </c>
      <c r="O70" s="99"/>
    </row>
    <row r="71" spans="1:15" s="48" customFormat="1" ht="25.5" customHeight="1" x14ac:dyDescent="0.3">
      <c r="A71" s="133" t="s">
        <v>35</v>
      </c>
      <c r="B71" s="103"/>
      <c r="C71" s="283" t="s">
        <v>94</v>
      </c>
      <c r="D71" s="284"/>
      <c r="E71" s="106"/>
      <c r="F71" s="107"/>
      <c r="G71" s="213"/>
      <c r="H71" s="108"/>
      <c r="I71" s="226"/>
      <c r="J71" s="109"/>
      <c r="K71" s="110"/>
      <c r="L71" s="111">
        <f>SUM(L72:L73)</f>
        <v>0</v>
      </c>
      <c r="M71" s="112">
        <f>SUM(M72:M73)</f>
        <v>0</v>
      </c>
      <c r="N71" s="113">
        <f>M71+L71</f>
        <v>0</v>
      </c>
      <c r="O71" s="114"/>
    </row>
    <row r="72" spans="1:15" s="48" customFormat="1" ht="56.25" customHeight="1" outlineLevel="1" x14ac:dyDescent="0.3">
      <c r="A72" s="115" t="s">
        <v>179</v>
      </c>
      <c r="B72" s="95"/>
      <c r="C72" s="281" t="s">
        <v>68</v>
      </c>
      <c r="D72" s="91" t="s">
        <v>15</v>
      </c>
      <c r="E72" s="92" t="s">
        <v>11</v>
      </c>
      <c r="F72" s="47">
        <v>787.59</v>
      </c>
      <c r="G72" s="214"/>
      <c r="H72" s="93"/>
      <c r="I72" s="236"/>
      <c r="J72" s="94"/>
      <c r="K72" s="86">
        <f t="shared" ref="K72:K73" si="14">H72+I72+J72</f>
        <v>0</v>
      </c>
      <c r="L72" s="87">
        <f t="shared" ref="L72:L73" si="15">F72*H72</f>
        <v>0</v>
      </c>
      <c r="M72" s="88">
        <f t="shared" ref="M72:M73" si="16">F72*(I72+J72)</f>
        <v>0</v>
      </c>
      <c r="N72" s="89">
        <f t="shared" ref="N72:N73" si="17">L72+M72</f>
        <v>0</v>
      </c>
      <c r="O72" s="99"/>
    </row>
    <row r="73" spans="1:15" s="48" customFormat="1" ht="36.75" customHeight="1" outlineLevel="1" x14ac:dyDescent="0.3">
      <c r="A73" s="115" t="s">
        <v>180</v>
      </c>
      <c r="B73" s="95"/>
      <c r="C73" s="282"/>
      <c r="D73" s="91" t="s">
        <v>82</v>
      </c>
      <c r="E73" s="92" t="s">
        <v>11</v>
      </c>
      <c r="F73" s="47">
        <v>787.59</v>
      </c>
      <c r="G73" s="214"/>
      <c r="H73" s="93"/>
      <c r="I73" s="236"/>
      <c r="J73" s="94"/>
      <c r="K73" s="86">
        <f t="shared" si="14"/>
        <v>0</v>
      </c>
      <c r="L73" s="87">
        <f t="shared" si="15"/>
        <v>0</v>
      </c>
      <c r="M73" s="88">
        <f t="shared" si="16"/>
        <v>0</v>
      </c>
      <c r="N73" s="89">
        <f t="shared" si="17"/>
        <v>0</v>
      </c>
      <c r="O73" s="99"/>
    </row>
    <row r="74" spans="1:15" s="48" customFormat="1" ht="24" customHeight="1" x14ac:dyDescent="0.3">
      <c r="A74" s="133" t="s">
        <v>38</v>
      </c>
      <c r="B74" s="103"/>
      <c r="C74" s="104" t="s">
        <v>92</v>
      </c>
      <c r="D74" s="105"/>
      <c r="E74" s="106"/>
      <c r="F74" s="107"/>
      <c r="G74" s="213"/>
      <c r="H74" s="108"/>
      <c r="I74" s="226"/>
      <c r="J74" s="109"/>
      <c r="K74" s="110"/>
      <c r="L74" s="111">
        <f>SUM(L75:L79)</f>
        <v>0</v>
      </c>
      <c r="M74" s="112">
        <f>SUM(M75:M79)</f>
        <v>0</v>
      </c>
      <c r="N74" s="113">
        <f>M74+L74</f>
        <v>0</v>
      </c>
      <c r="O74" s="114"/>
    </row>
    <row r="75" spans="1:15" s="48" customFormat="1" ht="50.25" customHeight="1" outlineLevel="1" x14ac:dyDescent="0.3">
      <c r="A75" s="166" t="s">
        <v>181</v>
      </c>
      <c r="B75" s="101"/>
      <c r="C75" s="102" t="s">
        <v>285</v>
      </c>
      <c r="D75" s="91" t="s">
        <v>39</v>
      </c>
      <c r="E75" s="92" t="s">
        <v>11</v>
      </c>
      <c r="F75" s="47">
        <v>513.37</v>
      </c>
      <c r="G75" s="214"/>
      <c r="H75" s="93"/>
      <c r="I75" s="225"/>
      <c r="J75" s="94"/>
      <c r="K75" s="86">
        <f t="shared" ref="K75:K79" si="18">H75+I75+J75</f>
        <v>0</v>
      </c>
      <c r="L75" s="87">
        <f t="shared" ref="L75:L79" si="19">F75*H75</f>
        <v>0</v>
      </c>
      <c r="M75" s="88">
        <f t="shared" ref="M75:M79" si="20">F75*(I75+J75)</f>
        <v>0</v>
      </c>
      <c r="N75" s="89">
        <f t="shared" ref="N75:N79" si="21">L75+M75</f>
        <v>0</v>
      </c>
      <c r="O75" s="99" t="s">
        <v>286</v>
      </c>
    </row>
    <row r="76" spans="1:15" s="48" customFormat="1" ht="32.25" customHeight="1" outlineLevel="1" x14ac:dyDescent="0.3">
      <c r="A76" s="166" t="s">
        <v>182</v>
      </c>
      <c r="B76" s="101"/>
      <c r="C76" s="281" t="s">
        <v>277</v>
      </c>
      <c r="D76" s="171" t="s">
        <v>251</v>
      </c>
      <c r="E76" s="92" t="s">
        <v>11</v>
      </c>
      <c r="F76" s="47">
        <v>104.63</v>
      </c>
      <c r="G76" s="220"/>
      <c r="H76" s="93"/>
      <c r="I76" s="225">
        <f>G76*0</f>
        <v>0</v>
      </c>
      <c r="J76" s="94"/>
      <c r="K76" s="86">
        <f t="shared" si="18"/>
        <v>0</v>
      </c>
      <c r="L76" s="87">
        <f t="shared" si="19"/>
        <v>0</v>
      </c>
      <c r="M76" s="88">
        <f t="shared" si="20"/>
        <v>0</v>
      </c>
      <c r="N76" s="89">
        <f t="shared" si="21"/>
        <v>0</v>
      </c>
      <c r="O76" s="218" t="s">
        <v>301</v>
      </c>
    </row>
    <row r="77" spans="1:15" s="48" customFormat="1" ht="32.25" customHeight="1" outlineLevel="1" x14ac:dyDescent="0.3">
      <c r="A77" s="166" t="s">
        <v>278</v>
      </c>
      <c r="B77" s="101"/>
      <c r="C77" s="285"/>
      <c r="D77" s="102" t="s">
        <v>72</v>
      </c>
      <c r="E77" s="92" t="s">
        <v>11</v>
      </c>
      <c r="F77" s="47">
        <v>114.57</v>
      </c>
      <c r="G77" s="220"/>
      <c r="H77" s="93"/>
      <c r="I77" s="225">
        <f>G77*0</f>
        <v>0</v>
      </c>
      <c r="J77" s="94"/>
      <c r="K77" s="86">
        <f t="shared" si="18"/>
        <v>0</v>
      </c>
      <c r="L77" s="87">
        <f t="shared" si="19"/>
        <v>0</v>
      </c>
      <c r="M77" s="88">
        <f t="shared" si="20"/>
        <v>0</v>
      </c>
      <c r="N77" s="89">
        <f t="shared" si="21"/>
        <v>0</v>
      </c>
      <c r="O77" s="218" t="s">
        <v>301</v>
      </c>
    </row>
    <row r="78" spans="1:15" s="48" customFormat="1" ht="32.25" customHeight="1" outlineLevel="1" x14ac:dyDescent="0.3">
      <c r="A78" s="166" t="s">
        <v>279</v>
      </c>
      <c r="B78" s="101"/>
      <c r="C78" s="282"/>
      <c r="D78" s="102" t="s">
        <v>78</v>
      </c>
      <c r="E78" s="92" t="s">
        <v>11</v>
      </c>
      <c r="F78" s="47">
        <f>F77</f>
        <v>114.57</v>
      </c>
      <c r="G78" s="214"/>
      <c r="H78" s="93"/>
      <c r="I78" s="225"/>
      <c r="J78" s="94"/>
      <c r="K78" s="86">
        <f t="shared" si="18"/>
        <v>0</v>
      </c>
      <c r="L78" s="87">
        <f t="shared" si="19"/>
        <v>0</v>
      </c>
      <c r="M78" s="88">
        <f t="shared" si="20"/>
        <v>0</v>
      </c>
      <c r="N78" s="89">
        <f t="shared" si="21"/>
        <v>0</v>
      </c>
      <c r="O78" s="99"/>
    </row>
    <row r="79" spans="1:15" s="48" customFormat="1" ht="42.75" customHeight="1" outlineLevel="1" x14ac:dyDescent="0.3">
      <c r="A79" s="166" t="s">
        <v>280</v>
      </c>
      <c r="B79" s="101"/>
      <c r="C79" s="102" t="s">
        <v>271</v>
      </c>
      <c r="D79" s="91" t="s">
        <v>39</v>
      </c>
      <c r="E79" s="92" t="s">
        <v>11</v>
      </c>
      <c r="F79" s="47">
        <v>1246.2</v>
      </c>
      <c r="G79" s="214"/>
      <c r="H79" s="93"/>
      <c r="I79" s="225"/>
      <c r="J79" s="94"/>
      <c r="K79" s="86">
        <f t="shared" si="18"/>
        <v>0</v>
      </c>
      <c r="L79" s="87">
        <f t="shared" si="19"/>
        <v>0</v>
      </c>
      <c r="M79" s="88">
        <f t="shared" si="20"/>
        <v>0</v>
      </c>
      <c r="N79" s="89">
        <f t="shared" si="21"/>
        <v>0</v>
      </c>
      <c r="O79" s="99"/>
    </row>
    <row r="80" spans="1:15" s="48" customFormat="1" ht="27" customHeight="1" x14ac:dyDescent="0.3">
      <c r="A80" s="23" t="s">
        <v>17</v>
      </c>
      <c r="B80" s="116" t="s">
        <v>16</v>
      </c>
      <c r="C80" s="117"/>
      <c r="D80" s="118"/>
      <c r="E80" s="119"/>
      <c r="F80" s="120"/>
      <c r="G80" s="122"/>
      <c r="H80" s="121"/>
      <c r="I80" s="227"/>
      <c r="J80" s="119"/>
      <c r="K80" s="122"/>
      <c r="L80" s="123">
        <f>L81+L103+L117+L120</f>
        <v>0</v>
      </c>
      <c r="M80" s="124">
        <f>M81+M103+M117+M120</f>
        <v>0</v>
      </c>
      <c r="N80" s="125">
        <f>M80+L80</f>
        <v>0</v>
      </c>
      <c r="O80" s="126"/>
    </row>
    <row r="81" spans="1:15" s="48" customFormat="1" ht="27" customHeight="1" x14ac:dyDescent="0.3">
      <c r="A81" s="22" t="s">
        <v>20</v>
      </c>
      <c r="B81" s="68"/>
      <c r="C81" s="69" t="s">
        <v>95</v>
      </c>
      <c r="D81" s="70"/>
      <c r="E81" s="71"/>
      <c r="F81" s="127"/>
      <c r="G81" s="74"/>
      <c r="H81" s="73"/>
      <c r="I81" s="223"/>
      <c r="J81" s="71"/>
      <c r="K81" s="74"/>
      <c r="L81" s="75">
        <f>SUM(L82:L102)</f>
        <v>0</v>
      </c>
      <c r="M81" s="76">
        <f>SUM(M82:M102)</f>
        <v>0</v>
      </c>
      <c r="N81" s="77">
        <f>M81+L81</f>
        <v>0</v>
      </c>
      <c r="O81" s="78"/>
    </row>
    <row r="82" spans="1:15" s="48" customFormat="1" ht="45" customHeight="1" outlineLevel="1" x14ac:dyDescent="0.3">
      <c r="A82" s="79" t="s">
        <v>183</v>
      </c>
      <c r="B82" s="178"/>
      <c r="C82" s="237" t="s">
        <v>117</v>
      </c>
      <c r="D82" s="102" t="s">
        <v>23</v>
      </c>
      <c r="E82" s="162" t="s">
        <v>11</v>
      </c>
      <c r="F82" s="47">
        <v>1354.5</v>
      </c>
      <c r="G82" s="214"/>
      <c r="H82" s="93"/>
      <c r="I82" s="225"/>
      <c r="J82" s="94"/>
      <c r="K82" s="86">
        <f t="shared" ref="K82:K102" si="22">H82+I82+J82</f>
        <v>0</v>
      </c>
      <c r="L82" s="87">
        <f t="shared" ref="L82:L102" si="23">F82*H82</f>
        <v>0</v>
      </c>
      <c r="M82" s="88">
        <f t="shared" ref="M82:M102" si="24">F82*(I82+J82)</f>
        <v>0</v>
      </c>
      <c r="N82" s="89">
        <f t="shared" ref="N82:N102" si="25">L82+M82</f>
        <v>0</v>
      </c>
      <c r="O82" s="128"/>
    </row>
    <row r="83" spans="1:15" s="48" customFormat="1" ht="45" customHeight="1" outlineLevel="1" x14ac:dyDescent="0.3">
      <c r="A83" s="160" t="s">
        <v>184</v>
      </c>
      <c r="B83" s="179"/>
      <c r="C83" s="238"/>
      <c r="D83" s="102" t="s">
        <v>22</v>
      </c>
      <c r="E83" s="162" t="s">
        <v>11</v>
      </c>
      <c r="F83" s="47">
        <v>1354.5</v>
      </c>
      <c r="G83" s="214"/>
      <c r="H83" s="93"/>
      <c r="I83" s="225"/>
      <c r="J83" s="94"/>
      <c r="K83" s="86">
        <f t="shared" si="22"/>
        <v>0</v>
      </c>
      <c r="L83" s="87">
        <f t="shared" si="23"/>
        <v>0</v>
      </c>
      <c r="M83" s="88">
        <f t="shared" si="24"/>
        <v>0</v>
      </c>
      <c r="N83" s="89">
        <f t="shared" si="25"/>
        <v>0</v>
      </c>
      <c r="O83" s="99"/>
    </row>
    <row r="84" spans="1:15" s="48" customFormat="1" ht="54.75" customHeight="1" outlineLevel="1" x14ac:dyDescent="0.3">
      <c r="A84" s="160" t="s">
        <v>185</v>
      </c>
      <c r="B84" s="178"/>
      <c r="C84" s="239" t="s">
        <v>268</v>
      </c>
      <c r="D84" s="100" t="s">
        <v>295</v>
      </c>
      <c r="E84" s="162" t="s">
        <v>11</v>
      </c>
      <c r="F84" s="47">
        <v>615.15</v>
      </c>
      <c r="G84" s="214"/>
      <c r="H84" s="93"/>
      <c r="I84" s="225"/>
      <c r="J84" s="94"/>
      <c r="K84" s="86">
        <f t="shared" si="22"/>
        <v>0</v>
      </c>
      <c r="L84" s="87">
        <f t="shared" si="23"/>
        <v>0</v>
      </c>
      <c r="M84" s="88">
        <f t="shared" si="24"/>
        <v>0</v>
      </c>
      <c r="N84" s="89">
        <f t="shared" si="25"/>
        <v>0</v>
      </c>
      <c r="O84" s="128"/>
    </row>
    <row r="85" spans="1:15" s="48" customFormat="1" ht="45" customHeight="1" outlineLevel="1" x14ac:dyDescent="0.3">
      <c r="A85" s="160" t="s">
        <v>186</v>
      </c>
      <c r="B85" s="179"/>
      <c r="C85" s="237"/>
      <c r="D85" s="169" t="s">
        <v>97</v>
      </c>
      <c r="E85" s="162" t="s">
        <v>11</v>
      </c>
      <c r="F85" s="47">
        <v>121.42</v>
      </c>
      <c r="G85" s="214"/>
      <c r="H85" s="93"/>
      <c r="I85" s="225"/>
      <c r="J85" s="94"/>
      <c r="K85" s="86">
        <f t="shared" si="22"/>
        <v>0</v>
      </c>
      <c r="L85" s="87">
        <f t="shared" si="23"/>
        <v>0</v>
      </c>
      <c r="M85" s="88">
        <f t="shared" si="24"/>
        <v>0</v>
      </c>
      <c r="N85" s="89">
        <f t="shared" si="25"/>
        <v>0</v>
      </c>
      <c r="O85" s="99"/>
    </row>
    <row r="86" spans="1:15" s="48" customFormat="1" ht="45" customHeight="1" outlineLevel="1" x14ac:dyDescent="0.3">
      <c r="A86" s="160" t="s">
        <v>187</v>
      </c>
      <c r="B86" s="179"/>
      <c r="C86" s="238"/>
      <c r="D86" s="169" t="s">
        <v>96</v>
      </c>
      <c r="E86" s="162" t="s">
        <v>11</v>
      </c>
      <c r="F86" s="47">
        <v>589.28</v>
      </c>
      <c r="G86" s="214"/>
      <c r="H86" s="93"/>
      <c r="I86" s="225"/>
      <c r="J86" s="94"/>
      <c r="K86" s="86">
        <f t="shared" si="22"/>
        <v>0</v>
      </c>
      <c r="L86" s="87">
        <f t="shared" si="23"/>
        <v>0</v>
      </c>
      <c r="M86" s="88">
        <f t="shared" si="24"/>
        <v>0</v>
      </c>
      <c r="N86" s="89">
        <f t="shared" si="25"/>
        <v>0</v>
      </c>
      <c r="O86" s="99"/>
    </row>
    <row r="87" spans="1:15" s="48" customFormat="1" ht="45" customHeight="1" outlineLevel="1" x14ac:dyDescent="0.3">
      <c r="A87" s="160" t="s">
        <v>188</v>
      </c>
      <c r="B87" s="179"/>
      <c r="C87" s="239" t="s">
        <v>269</v>
      </c>
      <c r="D87" s="102" t="s">
        <v>23</v>
      </c>
      <c r="E87" s="162" t="s">
        <v>11</v>
      </c>
      <c r="F87" s="47">
        <v>1324.84</v>
      </c>
      <c r="G87" s="214"/>
      <c r="H87" s="93"/>
      <c r="I87" s="225"/>
      <c r="J87" s="94"/>
      <c r="K87" s="86">
        <f t="shared" si="22"/>
        <v>0</v>
      </c>
      <c r="L87" s="87">
        <f t="shared" si="23"/>
        <v>0</v>
      </c>
      <c r="M87" s="88">
        <f t="shared" si="24"/>
        <v>0</v>
      </c>
      <c r="N87" s="89">
        <f t="shared" si="25"/>
        <v>0</v>
      </c>
      <c r="O87" s="99"/>
    </row>
    <row r="88" spans="1:15" s="48" customFormat="1" ht="45" customHeight="1" outlineLevel="1" x14ac:dyDescent="0.3">
      <c r="A88" s="160" t="s">
        <v>189</v>
      </c>
      <c r="B88" s="179"/>
      <c r="C88" s="237"/>
      <c r="D88" s="169" t="s">
        <v>97</v>
      </c>
      <c r="E88" s="162" t="s">
        <v>11</v>
      </c>
      <c r="F88" s="47">
        <v>519.29</v>
      </c>
      <c r="G88" s="214"/>
      <c r="H88" s="93"/>
      <c r="I88" s="225"/>
      <c r="J88" s="94"/>
      <c r="K88" s="86">
        <f t="shared" si="22"/>
        <v>0</v>
      </c>
      <c r="L88" s="87">
        <f t="shared" si="23"/>
        <v>0</v>
      </c>
      <c r="M88" s="88">
        <f t="shared" si="24"/>
        <v>0</v>
      </c>
      <c r="N88" s="89">
        <f t="shared" si="25"/>
        <v>0</v>
      </c>
      <c r="O88" s="99"/>
    </row>
    <row r="89" spans="1:15" s="48" customFormat="1" ht="45" customHeight="1" outlineLevel="1" x14ac:dyDescent="0.3">
      <c r="A89" s="160" t="s">
        <v>190</v>
      </c>
      <c r="B89" s="179"/>
      <c r="C89" s="238"/>
      <c r="D89" s="169" t="s">
        <v>96</v>
      </c>
      <c r="E89" s="162" t="s">
        <v>11</v>
      </c>
      <c r="F89" s="47">
        <v>826.42</v>
      </c>
      <c r="G89" s="214"/>
      <c r="H89" s="93"/>
      <c r="I89" s="225"/>
      <c r="J89" s="94"/>
      <c r="K89" s="86">
        <f t="shared" si="22"/>
        <v>0</v>
      </c>
      <c r="L89" s="87">
        <f t="shared" si="23"/>
        <v>0</v>
      </c>
      <c r="M89" s="88">
        <f t="shared" si="24"/>
        <v>0</v>
      </c>
      <c r="N89" s="89">
        <f t="shared" si="25"/>
        <v>0</v>
      </c>
      <c r="O89" s="99"/>
    </row>
    <row r="90" spans="1:15" s="48" customFormat="1" ht="45" customHeight="1" outlineLevel="1" x14ac:dyDescent="0.3">
      <c r="A90" s="160" t="s">
        <v>191</v>
      </c>
      <c r="B90" s="179"/>
      <c r="C90" s="239" t="s">
        <v>105</v>
      </c>
      <c r="D90" s="102" t="s">
        <v>23</v>
      </c>
      <c r="E90" s="162" t="s">
        <v>11</v>
      </c>
      <c r="F90" s="47">
        <v>62.16</v>
      </c>
      <c r="G90" s="214"/>
      <c r="H90" s="93"/>
      <c r="I90" s="225"/>
      <c r="J90" s="94"/>
      <c r="K90" s="86">
        <f t="shared" si="22"/>
        <v>0</v>
      </c>
      <c r="L90" s="87">
        <f t="shared" si="23"/>
        <v>0</v>
      </c>
      <c r="M90" s="88">
        <f t="shared" si="24"/>
        <v>0</v>
      </c>
      <c r="N90" s="89">
        <f t="shared" si="25"/>
        <v>0</v>
      </c>
      <c r="O90" s="99"/>
    </row>
    <row r="91" spans="1:15" s="48" customFormat="1" ht="41.25" customHeight="1" outlineLevel="1" x14ac:dyDescent="0.3">
      <c r="A91" s="160" t="s">
        <v>192</v>
      </c>
      <c r="B91" s="179"/>
      <c r="C91" s="237"/>
      <c r="D91" s="102" t="s">
        <v>103</v>
      </c>
      <c r="E91" s="162" t="s">
        <v>11</v>
      </c>
      <c r="F91" s="47">
        <v>70.95</v>
      </c>
      <c r="G91" s="214"/>
      <c r="H91" s="93"/>
      <c r="I91" s="225"/>
      <c r="J91" s="94"/>
      <c r="K91" s="86">
        <f t="shared" si="22"/>
        <v>0</v>
      </c>
      <c r="L91" s="87">
        <f t="shared" si="23"/>
        <v>0</v>
      </c>
      <c r="M91" s="88">
        <f t="shared" si="24"/>
        <v>0</v>
      </c>
      <c r="N91" s="89">
        <f t="shared" si="25"/>
        <v>0</v>
      </c>
      <c r="O91" s="99"/>
    </row>
    <row r="92" spans="1:15" s="48" customFormat="1" ht="46.5" customHeight="1" outlineLevel="1" x14ac:dyDescent="0.3">
      <c r="A92" s="160" t="s">
        <v>193</v>
      </c>
      <c r="B92" s="179"/>
      <c r="C92" s="238"/>
      <c r="D92" s="102" t="s">
        <v>288</v>
      </c>
      <c r="E92" s="162" t="s">
        <v>11</v>
      </c>
      <c r="F92" s="47">
        <v>70.95</v>
      </c>
      <c r="G92" s="214"/>
      <c r="H92" s="93"/>
      <c r="I92" s="225"/>
      <c r="J92" s="94"/>
      <c r="K92" s="86">
        <f t="shared" si="22"/>
        <v>0</v>
      </c>
      <c r="L92" s="87">
        <f t="shared" si="23"/>
        <v>0</v>
      </c>
      <c r="M92" s="88">
        <f t="shared" si="24"/>
        <v>0</v>
      </c>
      <c r="N92" s="89">
        <f t="shared" si="25"/>
        <v>0</v>
      </c>
      <c r="O92" s="99"/>
    </row>
    <row r="93" spans="1:15" s="48" customFormat="1" ht="45" customHeight="1" outlineLevel="1" x14ac:dyDescent="0.3">
      <c r="A93" s="160" t="s">
        <v>194</v>
      </c>
      <c r="B93" s="179"/>
      <c r="C93" s="239" t="s">
        <v>106</v>
      </c>
      <c r="D93" s="96" t="s">
        <v>104</v>
      </c>
      <c r="E93" s="162" t="s">
        <v>11</v>
      </c>
      <c r="F93" s="47">
        <v>60.82</v>
      </c>
      <c r="G93" s="220"/>
      <c r="H93" s="93"/>
      <c r="I93" s="236"/>
      <c r="J93" s="94">
        <f>G93*0</f>
        <v>0</v>
      </c>
      <c r="K93" s="86">
        <f t="shared" si="22"/>
        <v>0</v>
      </c>
      <c r="L93" s="87">
        <f t="shared" si="23"/>
        <v>0</v>
      </c>
      <c r="M93" s="88">
        <f t="shared" si="24"/>
        <v>0</v>
      </c>
      <c r="N93" s="89">
        <f t="shared" si="25"/>
        <v>0</v>
      </c>
      <c r="O93" s="218" t="s">
        <v>301</v>
      </c>
    </row>
    <row r="94" spans="1:15" s="48" customFormat="1" ht="45" customHeight="1" outlineLevel="1" x14ac:dyDescent="0.3">
      <c r="A94" s="160" t="s">
        <v>195</v>
      </c>
      <c r="B94" s="179"/>
      <c r="C94" s="237"/>
      <c r="D94" s="102" t="s">
        <v>102</v>
      </c>
      <c r="E94" s="162" t="s">
        <v>11</v>
      </c>
      <c r="F94" s="47">
        <v>74.03</v>
      </c>
      <c r="G94" s="214"/>
      <c r="H94" s="93"/>
      <c r="I94" s="225"/>
      <c r="J94" s="94"/>
      <c r="K94" s="86">
        <f t="shared" si="22"/>
        <v>0</v>
      </c>
      <c r="L94" s="87">
        <f t="shared" si="23"/>
        <v>0</v>
      </c>
      <c r="M94" s="88">
        <f t="shared" si="24"/>
        <v>0</v>
      </c>
      <c r="N94" s="89">
        <f t="shared" si="25"/>
        <v>0</v>
      </c>
      <c r="O94" s="99"/>
    </row>
    <row r="95" spans="1:15" s="48" customFormat="1" ht="48.75" customHeight="1" outlineLevel="1" x14ac:dyDescent="0.3">
      <c r="A95" s="160" t="s">
        <v>196</v>
      </c>
      <c r="B95" s="179"/>
      <c r="C95" s="238"/>
      <c r="D95" s="102" t="s">
        <v>288</v>
      </c>
      <c r="E95" s="162" t="s">
        <v>11</v>
      </c>
      <c r="F95" s="47">
        <v>74.03</v>
      </c>
      <c r="G95" s="214"/>
      <c r="H95" s="93"/>
      <c r="I95" s="225"/>
      <c r="J95" s="94"/>
      <c r="K95" s="86">
        <f t="shared" si="22"/>
        <v>0</v>
      </c>
      <c r="L95" s="87">
        <f t="shared" si="23"/>
        <v>0</v>
      </c>
      <c r="M95" s="88">
        <f t="shared" si="24"/>
        <v>0</v>
      </c>
      <c r="N95" s="89">
        <f t="shared" si="25"/>
        <v>0</v>
      </c>
      <c r="O95" s="99"/>
    </row>
    <row r="96" spans="1:15" s="48" customFormat="1" ht="45" customHeight="1" outlineLevel="1" x14ac:dyDescent="0.3">
      <c r="A96" s="160" t="s">
        <v>197</v>
      </c>
      <c r="B96" s="179"/>
      <c r="C96" s="239" t="s">
        <v>107</v>
      </c>
      <c r="D96" s="96" t="s">
        <v>104</v>
      </c>
      <c r="E96" s="162" t="s">
        <v>11</v>
      </c>
      <c r="F96" s="47">
        <v>36.94</v>
      </c>
      <c r="G96" s="220"/>
      <c r="H96" s="93"/>
      <c r="I96" s="236"/>
      <c r="J96" s="94">
        <f>G96*0</f>
        <v>0</v>
      </c>
      <c r="K96" s="86">
        <f t="shared" si="22"/>
        <v>0</v>
      </c>
      <c r="L96" s="87">
        <f t="shared" si="23"/>
        <v>0</v>
      </c>
      <c r="M96" s="88">
        <f t="shared" si="24"/>
        <v>0</v>
      </c>
      <c r="N96" s="89">
        <f t="shared" si="25"/>
        <v>0</v>
      </c>
      <c r="O96" s="218" t="s">
        <v>301</v>
      </c>
    </row>
    <row r="97" spans="1:15" s="48" customFormat="1" ht="45" customHeight="1" outlineLevel="1" x14ac:dyDescent="0.3">
      <c r="A97" s="160" t="s">
        <v>198</v>
      </c>
      <c r="B97" s="179"/>
      <c r="C97" s="238"/>
      <c r="D97" s="102" t="s">
        <v>22</v>
      </c>
      <c r="E97" s="162" t="s">
        <v>11</v>
      </c>
      <c r="F97" s="47">
        <v>25.28</v>
      </c>
      <c r="G97" s="214"/>
      <c r="H97" s="93"/>
      <c r="I97" s="225"/>
      <c r="J97" s="94"/>
      <c r="K97" s="86">
        <f t="shared" si="22"/>
        <v>0</v>
      </c>
      <c r="L97" s="87">
        <f t="shared" si="23"/>
        <v>0</v>
      </c>
      <c r="M97" s="88">
        <f t="shared" si="24"/>
        <v>0</v>
      </c>
      <c r="N97" s="89">
        <f t="shared" si="25"/>
        <v>0</v>
      </c>
      <c r="O97" s="99"/>
    </row>
    <row r="98" spans="1:15" s="48" customFormat="1" ht="50.25" customHeight="1" outlineLevel="1" x14ac:dyDescent="0.3">
      <c r="A98" s="160" t="s">
        <v>199</v>
      </c>
      <c r="B98" s="95"/>
      <c r="C98" s="240" t="s">
        <v>108</v>
      </c>
      <c r="D98" s="102" t="s">
        <v>23</v>
      </c>
      <c r="E98" s="92" t="s">
        <v>11</v>
      </c>
      <c r="F98" s="47">
        <v>3584.63</v>
      </c>
      <c r="G98" s="214"/>
      <c r="H98" s="93"/>
      <c r="I98" s="225"/>
      <c r="J98" s="94"/>
      <c r="K98" s="86">
        <f t="shared" si="22"/>
        <v>0</v>
      </c>
      <c r="L98" s="87">
        <f t="shared" si="23"/>
        <v>0</v>
      </c>
      <c r="M98" s="88">
        <f t="shared" si="24"/>
        <v>0</v>
      </c>
      <c r="N98" s="89">
        <f t="shared" si="25"/>
        <v>0</v>
      </c>
      <c r="O98" s="164"/>
    </row>
    <row r="99" spans="1:15" s="48" customFormat="1" ht="40.700000000000003" customHeight="1" outlineLevel="1" x14ac:dyDescent="0.3">
      <c r="A99" s="160" t="s">
        <v>200</v>
      </c>
      <c r="B99" s="95"/>
      <c r="C99" s="243"/>
      <c r="D99" s="169" t="s">
        <v>36</v>
      </c>
      <c r="E99" s="92" t="s">
        <v>11</v>
      </c>
      <c r="F99" s="47">
        <v>2268.23</v>
      </c>
      <c r="G99" s="214"/>
      <c r="H99" s="93"/>
      <c r="I99" s="225"/>
      <c r="J99" s="94"/>
      <c r="K99" s="86">
        <f t="shared" si="22"/>
        <v>0</v>
      </c>
      <c r="L99" s="87">
        <f t="shared" si="23"/>
        <v>0</v>
      </c>
      <c r="M99" s="88">
        <f t="shared" si="24"/>
        <v>0</v>
      </c>
      <c r="N99" s="89">
        <f t="shared" si="25"/>
        <v>0</v>
      </c>
      <c r="O99" s="164"/>
    </row>
    <row r="100" spans="1:15" s="48" customFormat="1" ht="48.75" customHeight="1" outlineLevel="1" x14ac:dyDescent="0.3">
      <c r="A100" s="160" t="s">
        <v>201</v>
      </c>
      <c r="B100" s="95"/>
      <c r="C100" s="243"/>
      <c r="D100" s="169" t="s">
        <v>22</v>
      </c>
      <c r="E100" s="92" t="s">
        <v>11</v>
      </c>
      <c r="F100" s="47">
        <v>1263.17</v>
      </c>
      <c r="G100" s="214"/>
      <c r="H100" s="93"/>
      <c r="I100" s="225"/>
      <c r="J100" s="94"/>
      <c r="K100" s="86">
        <f t="shared" si="22"/>
        <v>0</v>
      </c>
      <c r="L100" s="87">
        <f t="shared" si="23"/>
        <v>0</v>
      </c>
      <c r="M100" s="88">
        <f t="shared" si="24"/>
        <v>0</v>
      </c>
      <c r="N100" s="89">
        <f t="shared" si="25"/>
        <v>0</v>
      </c>
      <c r="O100" s="164"/>
    </row>
    <row r="101" spans="1:15" s="48" customFormat="1" ht="33.75" customHeight="1" outlineLevel="1" x14ac:dyDescent="0.3">
      <c r="A101" s="160" t="s">
        <v>202</v>
      </c>
      <c r="B101" s="95"/>
      <c r="C101" s="243"/>
      <c r="D101" s="102" t="s">
        <v>103</v>
      </c>
      <c r="E101" s="92" t="s">
        <v>11</v>
      </c>
      <c r="F101" s="47">
        <v>53.23</v>
      </c>
      <c r="G101" s="214"/>
      <c r="H101" s="93"/>
      <c r="I101" s="225"/>
      <c r="J101" s="94"/>
      <c r="K101" s="86">
        <f t="shared" si="22"/>
        <v>0</v>
      </c>
      <c r="L101" s="87">
        <f t="shared" si="23"/>
        <v>0</v>
      </c>
      <c r="M101" s="88">
        <f t="shared" si="24"/>
        <v>0</v>
      </c>
      <c r="N101" s="89">
        <f t="shared" si="25"/>
        <v>0</v>
      </c>
      <c r="O101" s="262" t="s">
        <v>287</v>
      </c>
    </row>
    <row r="102" spans="1:15" s="48" customFormat="1" ht="50.25" customHeight="1" outlineLevel="1" x14ac:dyDescent="0.3">
      <c r="A102" s="160" t="s">
        <v>203</v>
      </c>
      <c r="B102" s="95"/>
      <c r="C102" s="241"/>
      <c r="D102" s="131" t="s">
        <v>110</v>
      </c>
      <c r="E102" s="92" t="s">
        <v>11</v>
      </c>
      <c r="F102" s="47">
        <v>53.23</v>
      </c>
      <c r="G102" s="214"/>
      <c r="H102" s="93"/>
      <c r="I102" s="225"/>
      <c r="J102" s="94"/>
      <c r="K102" s="86">
        <f t="shared" si="22"/>
        <v>0</v>
      </c>
      <c r="L102" s="87">
        <f t="shared" si="23"/>
        <v>0</v>
      </c>
      <c r="M102" s="88">
        <f t="shared" si="24"/>
        <v>0</v>
      </c>
      <c r="N102" s="89">
        <f t="shared" si="25"/>
        <v>0</v>
      </c>
      <c r="O102" s="263"/>
    </row>
    <row r="103" spans="1:15" s="48" customFormat="1" ht="27" customHeight="1" x14ac:dyDescent="0.3">
      <c r="A103" s="22" t="s">
        <v>21</v>
      </c>
      <c r="B103" s="68"/>
      <c r="C103" s="69" t="s">
        <v>67</v>
      </c>
      <c r="D103" s="70"/>
      <c r="E103" s="71"/>
      <c r="F103" s="72"/>
      <c r="G103" s="211"/>
      <c r="H103" s="73"/>
      <c r="I103" s="223"/>
      <c r="J103" s="71"/>
      <c r="K103" s="74"/>
      <c r="L103" s="75">
        <f>SUM(L104:L116)</f>
        <v>0</v>
      </c>
      <c r="M103" s="76">
        <f>SUM(M104:M116)</f>
        <v>0</v>
      </c>
      <c r="N103" s="77">
        <f>M103+L103</f>
        <v>0</v>
      </c>
      <c r="O103" s="167"/>
    </row>
    <row r="104" spans="1:15" s="48" customFormat="1" ht="45" customHeight="1" outlineLevel="1" x14ac:dyDescent="0.3">
      <c r="A104" s="160" t="s">
        <v>204</v>
      </c>
      <c r="B104" s="179"/>
      <c r="C104" s="237" t="s">
        <v>276</v>
      </c>
      <c r="D104" s="102" t="s">
        <v>23</v>
      </c>
      <c r="E104" s="180" t="s">
        <v>11</v>
      </c>
      <c r="F104" s="47">
        <v>1096.43</v>
      </c>
      <c r="G104" s="214"/>
      <c r="H104" s="93"/>
      <c r="I104" s="225"/>
      <c r="J104" s="94"/>
      <c r="K104" s="86">
        <f t="shared" ref="K104:K116" si="26">H104+I104+J104</f>
        <v>0</v>
      </c>
      <c r="L104" s="87">
        <f t="shared" ref="L104:L116" si="27">F104*H104</f>
        <v>0</v>
      </c>
      <c r="M104" s="88">
        <f t="shared" ref="M104:M116" si="28">F104*(I104+J104)</f>
        <v>0</v>
      </c>
      <c r="N104" s="89">
        <f t="shared" ref="N104:N116" si="29">L104+M104</f>
        <v>0</v>
      </c>
      <c r="O104" s="99"/>
    </row>
    <row r="105" spans="1:15" s="48" customFormat="1" ht="45" customHeight="1" outlineLevel="1" x14ac:dyDescent="0.3">
      <c r="A105" s="160" t="s">
        <v>205</v>
      </c>
      <c r="B105" s="179"/>
      <c r="C105" s="238"/>
      <c r="D105" s="102" t="s">
        <v>22</v>
      </c>
      <c r="E105" s="180" t="s">
        <v>11</v>
      </c>
      <c r="F105" s="47">
        <v>1096.43</v>
      </c>
      <c r="G105" s="214"/>
      <c r="H105" s="93"/>
      <c r="I105" s="225"/>
      <c r="J105" s="94"/>
      <c r="K105" s="86">
        <f t="shared" si="26"/>
        <v>0</v>
      </c>
      <c r="L105" s="87">
        <f t="shared" si="27"/>
        <v>0</v>
      </c>
      <c r="M105" s="88">
        <f t="shared" si="28"/>
        <v>0</v>
      </c>
      <c r="N105" s="89">
        <f t="shared" si="29"/>
        <v>0</v>
      </c>
      <c r="O105" s="99"/>
    </row>
    <row r="106" spans="1:15" s="48" customFormat="1" ht="51.75" customHeight="1" outlineLevel="1" x14ac:dyDescent="0.3">
      <c r="A106" s="160" t="s">
        <v>206</v>
      </c>
      <c r="B106" s="179"/>
      <c r="C106" s="239" t="s">
        <v>99</v>
      </c>
      <c r="D106" s="100" t="s">
        <v>295</v>
      </c>
      <c r="E106" s="162" t="s">
        <v>11</v>
      </c>
      <c r="F106" s="47">
        <v>519.66999999999996</v>
      </c>
      <c r="G106" s="214"/>
      <c r="H106" s="93"/>
      <c r="I106" s="225"/>
      <c r="J106" s="94"/>
      <c r="K106" s="86">
        <f t="shared" si="26"/>
        <v>0</v>
      </c>
      <c r="L106" s="87">
        <f t="shared" si="27"/>
        <v>0</v>
      </c>
      <c r="M106" s="88">
        <f t="shared" si="28"/>
        <v>0</v>
      </c>
      <c r="N106" s="89">
        <f t="shared" si="29"/>
        <v>0</v>
      </c>
      <c r="O106" s="99"/>
    </row>
    <row r="107" spans="1:15" s="48" customFormat="1" ht="45" customHeight="1" outlineLevel="1" x14ac:dyDescent="0.3">
      <c r="A107" s="160" t="s">
        <v>207</v>
      </c>
      <c r="B107" s="179"/>
      <c r="C107" s="237"/>
      <c r="D107" s="100" t="s">
        <v>97</v>
      </c>
      <c r="E107" s="162" t="s">
        <v>11</v>
      </c>
      <c r="F107" s="47">
        <v>58.89</v>
      </c>
      <c r="G107" s="214"/>
      <c r="H107" s="93"/>
      <c r="I107" s="225"/>
      <c r="J107" s="94"/>
      <c r="K107" s="86">
        <f t="shared" si="26"/>
        <v>0</v>
      </c>
      <c r="L107" s="87">
        <f t="shared" si="27"/>
        <v>0</v>
      </c>
      <c r="M107" s="88">
        <f t="shared" si="28"/>
        <v>0</v>
      </c>
      <c r="N107" s="89">
        <f t="shared" si="29"/>
        <v>0</v>
      </c>
      <c r="O107" s="99"/>
    </row>
    <row r="108" spans="1:15" s="48" customFormat="1" ht="45" customHeight="1" outlineLevel="1" x14ac:dyDescent="0.3">
      <c r="A108" s="160" t="s">
        <v>208</v>
      </c>
      <c r="B108" s="179"/>
      <c r="C108" s="238"/>
      <c r="D108" s="169" t="s">
        <v>96</v>
      </c>
      <c r="E108" s="162" t="s">
        <v>11</v>
      </c>
      <c r="F108" s="47">
        <v>602.29999999999995</v>
      </c>
      <c r="G108" s="214"/>
      <c r="H108" s="93"/>
      <c r="I108" s="225"/>
      <c r="J108" s="94"/>
      <c r="K108" s="86">
        <f t="shared" si="26"/>
        <v>0</v>
      </c>
      <c r="L108" s="87">
        <f t="shared" si="27"/>
        <v>0</v>
      </c>
      <c r="M108" s="88">
        <f t="shared" si="28"/>
        <v>0</v>
      </c>
      <c r="N108" s="89">
        <f t="shared" si="29"/>
        <v>0</v>
      </c>
      <c r="O108" s="99"/>
    </row>
    <row r="109" spans="1:15" s="48" customFormat="1" ht="45" customHeight="1" outlineLevel="1" x14ac:dyDescent="0.3">
      <c r="A109" s="160" t="s">
        <v>209</v>
      </c>
      <c r="B109" s="179"/>
      <c r="C109" s="239" t="s">
        <v>100</v>
      </c>
      <c r="D109" s="206" t="s">
        <v>98</v>
      </c>
      <c r="E109" s="162" t="s">
        <v>11</v>
      </c>
      <c r="F109" s="47">
        <v>1074.42</v>
      </c>
      <c r="G109" s="214"/>
      <c r="H109" s="93"/>
      <c r="I109" s="225"/>
      <c r="J109" s="94"/>
      <c r="K109" s="86">
        <f t="shared" si="26"/>
        <v>0</v>
      </c>
      <c r="L109" s="87">
        <f t="shared" si="27"/>
        <v>0</v>
      </c>
      <c r="M109" s="88">
        <f t="shared" si="28"/>
        <v>0</v>
      </c>
      <c r="N109" s="89">
        <f t="shared" si="29"/>
        <v>0</v>
      </c>
      <c r="O109" s="99"/>
    </row>
    <row r="110" spans="1:15" s="48" customFormat="1" ht="45" customHeight="1" outlineLevel="1" x14ac:dyDescent="0.3">
      <c r="A110" s="160" t="s">
        <v>210</v>
      </c>
      <c r="B110" s="179"/>
      <c r="C110" s="237"/>
      <c r="D110" s="169" t="s">
        <v>97</v>
      </c>
      <c r="E110" s="162" t="s">
        <v>11</v>
      </c>
      <c r="F110" s="47">
        <v>284.75</v>
      </c>
      <c r="G110" s="214"/>
      <c r="H110" s="93"/>
      <c r="I110" s="225"/>
      <c r="J110" s="94"/>
      <c r="K110" s="86">
        <f t="shared" si="26"/>
        <v>0</v>
      </c>
      <c r="L110" s="87">
        <f t="shared" si="27"/>
        <v>0</v>
      </c>
      <c r="M110" s="88">
        <f t="shared" si="28"/>
        <v>0</v>
      </c>
      <c r="N110" s="89">
        <f t="shared" si="29"/>
        <v>0</v>
      </c>
      <c r="O110" s="99"/>
    </row>
    <row r="111" spans="1:15" s="48" customFormat="1" ht="45" customHeight="1" outlineLevel="1" x14ac:dyDescent="0.3">
      <c r="A111" s="160" t="s">
        <v>211</v>
      </c>
      <c r="B111" s="179"/>
      <c r="C111" s="238"/>
      <c r="D111" s="169" t="s">
        <v>96</v>
      </c>
      <c r="E111" s="162" t="s">
        <v>11</v>
      </c>
      <c r="F111" s="47">
        <v>789.67</v>
      </c>
      <c r="G111" s="214"/>
      <c r="H111" s="93"/>
      <c r="I111" s="225"/>
      <c r="J111" s="94"/>
      <c r="K111" s="86">
        <f t="shared" si="26"/>
        <v>0</v>
      </c>
      <c r="L111" s="87">
        <f t="shared" si="27"/>
        <v>0</v>
      </c>
      <c r="M111" s="88">
        <f t="shared" si="28"/>
        <v>0</v>
      </c>
      <c r="N111" s="89">
        <f t="shared" si="29"/>
        <v>0</v>
      </c>
      <c r="O111" s="99"/>
    </row>
    <row r="112" spans="1:15" s="48" customFormat="1" ht="56.25" customHeight="1" outlineLevel="1" x14ac:dyDescent="0.3">
      <c r="A112" s="160" t="s">
        <v>212</v>
      </c>
      <c r="B112" s="179"/>
      <c r="C112" s="242" t="s">
        <v>109</v>
      </c>
      <c r="D112" s="168" t="s">
        <v>23</v>
      </c>
      <c r="E112" s="180" t="s">
        <v>11</v>
      </c>
      <c r="F112" s="47">
        <v>1070.6400000000001</v>
      </c>
      <c r="G112" s="214"/>
      <c r="H112" s="93"/>
      <c r="I112" s="225"/>
      <c r="J112" s="94"/>
      <c r="K112" s="86">
        <f t="shared" si="26"/>
        <v>0</v>
      </c>
      <c r="L112" s="87">
        <f t="shared" si="27"/>
        <v>0</v>
      </c>
      <c r="M112" s="88">
        <f t="shared" si="28"/>
        <v>0</v>
      </c>
      <c r="N112" s="89">
        <f t="shared" si="29"/>
        <v>0</v>
      </c>
      <c r="O112" s="99"/>
    </row>
    <row r="113" spans="1:15" s="48" customFormat="1" ht="56.25" customHeight="1" outlineLevel="1" x14ac:dyDescent="0.3">
      <c r="A113" s="160" t="s">
        <v>213</v>
      </c>
      <c r="B113" s="179"/>
      <c r="C113" s="242"/>
      <c r="D113" s="168" t="s">
        <v>36</v>
      </c>
      <c r="E113" s="180" t="s">
        <v>11</v>
      </c>
      <c r="F113" s="47">
        <v>675.68</v>
      </c>
      <c r="G113" s="214"/>
      <c r="H113" s="93"/>
      <c r="I113" s="225"/>
      <c r="J113" s="94"/>
      <c r="K113" s="86">
        <f t="shared" si="26"/>
        <v>0</v>
      </c>
      <c r="L113" s="87">
        <f t="shared" si="27"/>
        <v>0</v>
      </c>
      <c r="M113" s="88">
        <f t="shared" si="28"/>
        <v>0</v>
      </c>
      <c r="N113" s="89">
        <f t="shared" si="29"/>
        <v>0</v>
      </c>
      <c r="O113" s="99"/>
    </row>
    <row r="114" spans="1:15" s="48" customFormat="1" ht="56.25" customHeight="1" outlineLevel="1" x14ac:dyDescent="0.3">
      <c r="A114" s="160" t="s">
        <v>214</v>
      </c>
      <c r="B114" s="179"/>
      <c r="C114" s="242"/>
      <c r="D114" s="168" t="s">
        <v>22</v>
      </c>
      <c r="E114" s="180" t="s">
        <v>11</v>
      </c>
      <c r="F114" s="47">
        <v>346.4</v>
      </c>
      <c r="G114" s="214"/>
      <c r="H114" s="93"/>
      <c r="I114" s="225"/>
      <c r="J114" s="94"/>
      <c r="K114" s="86">
        <f t="shared" si="26"/>
        <v>0</v>
      </c>
      <c r="L114" s="87">
        <f t="shared" si="27"/>
        <v>0</v>
      </c>
      <c r="M114" s="88">
        <f t="shared" si="28"/>
        <v>0</v>
      </c>
      <c r="N114" s="89">
        <f t="shared" si="29"/>
        <v>0</v>
      </c>
      <c r="O114" s="99"/>
    </row>
    <row r="115" spans="1:15" s="48" customFormat="1" ht="45" customHeight="1" outlineLevel="1" x14ac:dyDescent="0.3">
      <c r="A115" s="160" t="s">
        <v>215</v>
      </c>
      <c r="B115" s="179"/>
      <c r="C115" s="242"/>
      <c r="D115" s="102" t="s">
        <v>103</v>
      </c>
      <c r="E115" s="162" t="s">
        <v>11</v>
      </c>
      <c r="F115" s="47">
        <v>48.56</v>
      </c>
      <c r="G115" s="214"/>
      <c r="H115" s="93"/>
      <c r="I115" s="225"/>
      <c r="J115" s="94"/>
      <c r="K115" s="86">
        <f t="shared" si="26"/>
        <v>0</v>
      </c>
      <c r="L115" s="87">
        <f t="shared" si="27"/>
        <v>0</v>
      </c>
      <c r="M115" s="88">
        <f t="shared" si="28"/>
        <v>0</v>
      </c>
      <c r="N115" s="89">
        <f t="shared" si="29"/>
        <v>0</v>
      </c>
      <c r="O115" s="262" t="s">
        <v>287</v>
      </c>
    </row>
    <row r="116" spans="1:15" s="48" customFormat="1" ht="63.75" customHeight="1" outlineLevel="1" x14ac:dyDescent="0.3">
      <c r="A116" s="160" t="s">
        <v>216</v>
      </c>
      <c r="B116" s="179"/>
      <c r="C116" s="242"/>
      <c r="D116" s="131" t="s">
        <v>110</v>
      </c>
      <c r="E116" s="162" t="s">
        <v>11</v>
      </c>
      <c r="F116" s="47">
        <v>48.56</v>
      </c>
      <c r="G116" s="214"/>
      <c r="H116" s="93"/>
      <c r="I116" s="225"/>
      <c r="J116" s="94"/>
      <c r="K116" s="86">
        <f t="shared" si="26"/>
        <v>0</v>
      </c>
      <c r="L116" s="87">
        <f t="shared" si="27"/>
        <v>0</v>
      </c>
      <c r="M116" s="88">
        <f t="shared" si="28"/>
        <v>0</v>
      </c>
      <c r="N116" s="89">
        <f t="shared" si="29"/>
        <v>0</v>
      </c>
      <c r="O116" s="263"/>
    </row>
    <row r="117" spans="1:15" s="48" customFormat="1" ht="24" customHeight="1" x14ac:dyDescent="0.3">
      <c r="A117" s="133" t="s">
        <v>122</v>
      </c>
      <c r="B117" s="103"/>
      <c r="C117" s="104" t="s">
        <v>92</v>
      </c>
      <c r="D117" s="105"/>
      <c r="E117" s="106"/>
      <c r="F117" s="107"/>
      <c r="G117" s="213"/>
      <c r="H117" s="108"/>
      <c r="I117" s="226"/>
      <c r="J117" s="109"/>
      <c r="K117" s="110"/>
      <c r="L117" s="111">
        <f>SUM(L118:L119)</f>
        <v>0</v>
      </c>
      <c r="M117" s="112">
        <f>SUM(M118:M119)</f>
        <v>0</v>
      </c>
      <c r="N117" s="113">
        <f>M117+L117</f>
        <v>0</v>
      </c>
      <c r="O117" s="114"/>
    </row>
    <row r="118" spans="1:15" s="48" customFormat="1" ht="56.25" customHeight="1" outlineLevel="1" x14ac:dyDescent="0.3">
      <c r="A118" s="160" t="s">
        <v>217</v>
      </c>
      <c r="B118" s="95"/>
      <c r="C118" s="240" t="s">
        <v>101</v>
      </c>
      <c r="D118" s="100" t="s">
        <v>295</v>
      </c>
      <c r="E118" s="130" t="s">
        <v>11</v>
      </c>
      <c r="F118" s="47">
        <v>301.75</v>
      </c>
      <c r="G118" s="214"/>
      <c r="H118" s="93"/>
      <c r="I118" s="225"/>
      <c r="J118" s="94"/>
      <c r="K118" s="86">
        <f t="shared" ref="K118:K119" si="30">H118+I118+J118</f>
        <v>0</v>
      </c>
      <c r="L118" s="87">
        <f t="shared" ref="L118:L119" si="31">F118*H118</f>
        <v>0</v>
      </c>
      <c r="M118" s="88">
        <f t="shared" ref="M118:M119" si="32">F118*(I118+J118)</f>
        <v>0</v>
      </c>
      <c r="N118" s="89">
        <f t="shared" ref="N118:N119" si="33">L118+M118</f>
        <v>0</v>
      </c>
      <c r="O118" s="99"/>
    </row>
    <row r="119" spans="1:15" s="48" customFormat="1" ht="45" customHeight="1" outlineLevel="1" x14ac:dyDescent="0.3">
      <c r="A119" s="160" t="s">
        <v>218</v>
      </c>
      <c r="B119" s="95"/>
      <c r="C119" s="241"/>
      <c r="D119" s="169" t="s">
        <v>96</v>
      </c>
      <c r="E119" s="130" t="s">
        <v>11</v>
      </c>
      <c r="F119" s="47">
        <v>324.17</v>
      </c>
      <c r="G119" s="214"/>
      <c r="H119" s="93"/>
      <c r="I119" s="225"/>
      <c r="J119" s="94"/>
      <c r="K119" s="86">
        <f t="shared" si="30"/>
        <v>0</v>
      </c>
      <c r="L119" s="87">
        <f t="shared" si="31"/>
        <v>0</v>
      </c>
      <c r="M119" s="88">
        <f t="shared" si="32"/>
        <v>0</v>
      </c>
      <c r="N119" s="89">
        <f t="shared" si="33"/>
        <v>0</v>
      </c>
      <c r="O119" s="99"/>
    </row>
    <row r="120" spans="1:15" s="48" customFormat="1" ht="27" customHeight="1" x14ac:dyDescent="0.3">
      <c r="A120" s="22" t="s">
        <v>123</v>
      </c>
      <c r="B120" s="68"/>
      <c r="C120" s="69" t="s">
        <v>84</v>
      </c>
      <c r="D120" s="70"/>
      <c r="E120" s="71"/>
      <c r="F120" s="72"/>
      <c r="G120" s="211"/>
      <c r="H120" s="73"/>
      <c r="I120" s="223"/>
      <c r="J120" s="71"/>
      <c r="K120" s="74"/>
      <c r="L120" s="75">
        <f>SUM(L121:L128)</f>
        <v>0</v>
      </c>
      <c r="M120" s="76">
        <f>SUM(M121:M128)</f>
        <v>0</v>
      </c>
      <c r="N120" s="77">
        <f>M120+L120</f>
        <v>0</v>
      </c>
      <c r="O120" s="78"/>
    </row>
    <row r="121" spans="1:15" s="48" customFormat="1" ht="65.25" customHeight="1" outlineLevel="1" x14ac:dyDescent="0.3">
      <c r="A121" s="166" t="s">
        <v>219</v>
      </c>
      <c r="B121" s="101"/>
      <c r="C121" s="242" t="s">
        <v>270</v>
      </c>
      <c r="D121" s="100" t="s">
        <v>295</v>
      </c>
      <c r="E121" s="162" t="s">
        <v>11</v>
      </c>
      <c r="F121" s="47">
        <v>3507.42</v>
      </c>
      <c r="G121" s="214"/>
      <c r="H121" s="93"/>
      <c r="I121" s="225"/>
      <c r="J121" s="94"/>
      <c r="K121" s="86">
        <f t="shared" ref="K121:K128" si="34">H121+I121+J121</f>
        <v>0</v>
      </c>
      <c r="L121" s="87">
        <f t="shared" ref="L121:L128" si="35">F121*H121</f>
        <v>0</v>
      </c>
      <c r="M121" s="88">
        <f t="shared" ref="M121:M128" si="36">F121*(I121+J121)</f>
        <v>0</v>
      </c>
      <c r="N121" s="89">
        <f t="shared" ref="N121:N128" si="37">L121+M121</f>
        <v>0</v>
      </c>
      <c r="O121" s="99"/>
    </row>
    <row r="122" spans="1:15" s="48" customFormat="1" ht="50.25" customHeight="1" outlineLevel="1" x14ac:dyDescent="0.3">
      <c r="A122" s="166" t="s">
        <v>220</v>
      </c>
      <c r="B122" s="101"/>
      <c r="C122" s="242"/>
      <c r="D122" s="169" t="s">
        <v>97</v>
      </c>
      <c r="E122" s="162" t="s">
        <v>11</v>
      </c>
      <c r="F122" s="47">
        <v>48.4</v>
      </c>
      <c r="G122" s="214"/>
      <c r="H122" s="93"/>
      <c r="I122" s="225"/>
      <c r="J122" s="94"/>
      <c r="K122" s="86">
        <f t="shared" si="34"/>
        <v>0</v>
      </c>
      <c r="L122" s="87">
        <f t="shared" si="35"/>
        <v>0</v>
      </c>
      <c r="M122" s="88">
        <f t="shared" si="36"/>
        <v>0</v>
      </c>
      <c r="N122" s="89">
        <f t="shared" si="37"/>
        <v>0</v>
      </c>
      <c r="O122" s="99"/>
    </row>
    <row r="123" spans="1:15" s="48" customFormat="1" ht="50.25" customHeight="1" outlineLevel="1" x14ac:dyDescent="0.3">
      <c r="A123" s="166" t="s">
        <v>221</v>
      </c>
      <c r="B123" s="101"/>
      <c r="C123" s="242"/>
      <c r="D123" s="169" t="s">
        <v>96</v>
      </c>
      <c r="E123" s="162"/>
      <c r="F123" s="47">
        <v>2937.23</v>
      </c>
      <c r="G123" s="214"/>
      <c r="H123" s="93"/>
      <c r="I123" s="225"/>
      <c r="J123" s="94"/>
      <c r="K123" s="86">
        <f t="shared" si="34"/>
        <v>0</v>
      </c>
      <c r="L123" s="87">
        <f t="shared" si="35"/>
        <v>0</v>
      </c>
      <c r="M123" s="88">
        <f t="shared" si="36"/>
        <v>0</v>
      </c>
      <c r="N123" s="89">
        <f t="shared" si="37"/>
        <v>0</v>
      </c>
      <c r="O123" s="99"/>
    </row>
    <row r="124" spans="1:15" s="48" customFormat="1" ht="50.25" customHeight="1" outlineLevel="1" x14ac:dyDescent="0.3">
      <c r="A124" s="166" t="s">
        <v>222</v>
      </c>
      <c r="B124" s="101"/>
      <c r="C124" s="242"/>
      <c r="D124" s="170" t="s">
        <v>112</v>
      </c>
      <c r="E124" s="162" t="s">
        <v>11</v>
      </c>
      <c r="F124" s="47">
        <v>521.79</v>
      </c>
      <c r="G124" s="214"/>
      <c r="H124" s="93"/>
      <c r="I124" s="225"/>
      <c r="J124" s="94"/>
      <c r="K124" s="86">
        <f t="shared" si="34"/>
        <v>0</v>
      </c>
      <c r="L124" s="87">
        <f t="shared" si="35"/>
        <v>0</v>
      </c>
      <c r="M124" s="88">
        <f t="shared" si="36"/>
        <v>0</v>
      </c>
      <c r="N124" s="89">
        <f t="shared" si="37"/>
        <v>0</v>
      </c>
      <c r="O124" s="99"/>
    </row>
    <row r="125" spans="1:15" s="48" customFormat="1" ht="50.25" customHeight="1" outlineLevel="1" x14ac:dyDescent="0.3">
      <c r="A125" s="166" t="s">
        <v>223</v>
      </c>
      <c r="B125" s="101"/>
      <c r="C125" s="242"/>
      <c r="D125" s="181" t="s">
        <v>111</v>
      </c>
      <c r="E125" s="162" t="s">
        <v>11</v>
      </c>
      <c r="F125" s="47">
        <v>521.79</v>
      </c>
      <c r="G125" s="214"/>
      <c r="H125" s="93"/>
      <c r="I125" s="225"/>
      <c r="J125" s="94"/>
      <c r="K125" s="86">
        <f t="shared" si="34"/>
        <v>0</v>
      </c>
      <c r="L125" s="87">
        <f t="shared" si="35"/>
        <v>0</v>
      </c>
      <c r="M125" s="88">
        <f t="shared" si="36"/>
        <v>0</v>
      </c>
      <c r="N125" s="89">
        <f t="shared" si="37"/>
        <v>0</v>
      </c>
      <c r="O125" s="99"/>
    </row>
    <row r="126" spans="1:15" s="48" customFormat="1" ht="50.25" customHeight="1" outlineLevel="1" x14ac:dyDescent="0.3">
      <c r="A126" s="166" t="s">
        <v>224</v>
      </c>
      <c r="B126" s="101"/>
      <c r="C126" s="240" t="s">
        <v>113</v>
      </c>
      <c r="D126" s="102" t="s">
        <v>23</v>
      </c>
      <c r="E126" s="92" t="s">
        <v>11</v>
      </c>
      <c r="F126" s="47">
        <v>74.11</v>
      </c>
      <c r="G126" s="214"/>
      <c r="H126" s="93"/>
      <c r="I126" s="225"/>
      <c r="J126" s="94"/>
      <c r="K126" s="86">
        <f t="shared" si="34"/>
        <v>0</v>
      </c>
      <c r="L126" s="87">
        <f t="shared" si="35"/>
        <v>0</v>
      </c>
      <c r="M126" s="88">
        <f t="shared" si="36"/>
        <v>0</v>
      </c>
      <c r="N126" s="89">
        <f t="shared" si="37"/>
        <v>0</v>
      </c>
      <c r="O126" s="99"/>
    </row>
    <row r="127" spans="1:15" s="48" customFormat="1" ht="50.25" customHeight="1" outlineLevel="1" x14ac:dyDescent="0.3">
      <c r="A127" s="166" t="s">
        <v>225</v>
      </c>
      <c r="B127" s="101"/>
      <c r="C127" s="243"/>
      <c r="D127" s="169" t="s">
        <v>36</v>
      </c>
      <c r="E127" s="92" t="s">
        <v>11</v>
      </c>
      <c r="F127" s="47">
        <v>45.44</v>
      </c>
      <c r="G127" s="214"/>
      <c r="H127" s="93"/>
      <c r="I127" s="225"/>
      <c r="J127" s="94"/>
      <c r="K127" s="86">
        <f t="shared" si="34"/>
        <v>0</v>
      </c>
      <c r="L127" s="87">
        <f t="shared" si="35"/>
        <v>0</v>
      </c>
      <c r="M127" s="88">
        <f t="shared" si="36"/>
        <v>0</v>
      </c>
      <c r="N127" s="89">
        <f t="shared" si="37"/>
        <v>0</v>
      </c>
      <c r="O127" s="99"/>
    </row>
    <row r="128" spans="1:15" s="48" customFormat="1" ht="50.25" customHeight="1" outlineLevel="1" x14ac:dyDescent="0.3">
      <c r="A128" s="166" t="s">
        <v>226</v>
      </c>
      <c r="B128" s="101"/>
      <c r="C128" s="241"/>
      <c r="D128" s="169" t="s">
        <v>22</v>
      </c>
      <c r="E128" s="92" t="s">
        <v>11</v>
      </c>
      <c r="F128" s="47">
        <v>28.67</v>
      </c>
      <c r="G128" s="214"/>
      <c r="H128" s="93"/>
      <c r="I128" s="225"/>
      <c r="J128" s="94"/>
      <c r="K128" s="86">
        <f t="shared" si="34"/>
        <v>0</v>
      </c>
      <c r="L128" s="87">
        <f t="shared" si="35"/>
        <v>0</v>
      </c>
      <c r="M128" s="88">
        <f t="shared" si="36"/>
        <v>0</v>
      </c>
      <c r="N128" s="89">
        <f t="shared" si="37"/>
        <v>0</v>
      </c>
      <c r="O128" s="99"/>
    </row>
    <row r="129" spans="1:15" s="48" customFormat="1" ht="27" customHeight="1" x14ac:dyDescent="0.3">
      <c r="A129" s="23" t="s">
        <v>27</v>
      </c>
      <c r="B129" s="116" t="s">
        <v>40</v>
      </c>
      <c r="C129" s="117"/>
      <c r="D129" s="118"/>
      <c r="E129" s="119"/>
      <c r="F129" s="120"/>
      <c r="G129" s="122"/>
      <c r="H129" s="121"/>
      <c r="I129" s="227"/>
      <c r="J129" s="119"/>
      <c r="K129" s="122"/>
      <c r="L129" s="123">
        <f>L130+L143+L149+L151</f>
        <v>0</v>
      </c>
      <c r="M129" s="124">
        <f>M130+M143+M149+M151</f>
        <v>0</v>
      </c>
      <c r="N129" s="125">
        <f t="shared" ref="N121:N129" si="38">L129+M129</f>
        <v>0</v>
      </c>
      <c r="O129" s="126"/>
    </row>
    <row r="130" spans="1:15" s="48" customFormat="1" ht="27" customHeight="1" x14ac:dyDescent="0.3">
      <c r="A130" s="22" t="s">
        <v>124</v>
      </c>
      <c r="B130" s="68"/>
      <c r="C130" s="69" t="s">
        <v>66</v>
      </c>
      <c r="D130" s="70"/>
      <c r="E130" s="71"/>
      <c r="F130" s="127"/>
      <c r="G130" s="74"/>
      <c r="H130" s="73"/>
      <c r="I130" s="223"/>
      <c r="J130" s="71"/>
      <c r="K130" s="74"/>
      <c r="L130" s="75">
        <f>SUM(L131:L142)</f>
        <v>0</v>
      </c>
      <c r="M130" s="76">
        <f>SUM(M131:M142)</f>
        <v>0</v>
      </c>
      <c r="N130" s="77">
        <f>M130+L130</f>
        <v>0</v>
      </c>
      <c r="O130" s="78"/>
    </row>
    <row r="131" spans="1:15" s="48" customFormat="1" ht="92.25" customHeight="1" outlineLevel="1" x14ac:dyDescent="0.3">
      <c r="A131" s="79" t="s">
        <v>227</v>
      </c>
      <c r="B131" s="101"/>
      <c r="C131" s="242" t="s">
        <v>116</v>
      </c>
      <c r="D131" s="102" t="s">
        <v>23</v>
      </c>
      <c r="E131" s="92" t="s">
        <v>11</v>
      </c>
      <c r="F131" s="47">
        <v>1392.92</v>
      </c>
      <c r="G131" s="214"/>
      <c r="H131" s="93"/>
      <c r="I131" s="225"/>
      <c r="J131" s="94"/>
      <c r="K131" s="86">
        <f t="shared" ref="K131:K142" si="39">H131+I131+J131</f>
        <v>0</v>
      </c>
      <c r="L131" s="87">
        <f t="shared" ref="L131:L142" si="40">F131*H131</f>
        <v>0</v>
      </c>
      <c r="M131" s="88">
        <f t="shared" ref="M131:M142" si="41">F131*(I131+J131)</f>
        <v>0</v>
      </c>
      <c r="N131" s="89">
        <f t="shared" ref="N131:N142" si="42">L131+M131</f>
        <v>0</v>
      </c>
      <c r="O131" s="99"/>
    </row>
    <row r="132" spans="1:15" s="48" customFormat="1" ht="46.5" customHeight="1" outlineLevel="1" x14ac:dyDescent="0.3">
      <c r="A132" s="160" t="s">
        <v>228</v>
      </c>
      <c r="B132" s="101"/>
      <c r="C132" s="242"/>
      <c r="D132" s="102" t="s">
        <v>37</v>
      </c>
      <c r="E132" s="92" t="s">
        <v>11</v>
      </c>
      <c r="F132" s="47">
        <v>1392.92</v>
      </c>
      <c r="G132" s="214"/>
      <c r="H132" s="93"/>
      <c r="I132" s="225"/>
      <c r="J132" s="94"/>
      <c r="K132" s="86">
        <f t="shared" si="39"/>
        <v>0</v>
      </c>
      <c r="L132" s="87">
        <f t="shared" si="40"/>
        <v>0</v>
      </c>
      <c r="M132" s="88">
        <f t="shared" si="41"/>
        <v>0</v>
      </c>
      <c r="N132" s="89">
        <f t="shared" si="42"/>
        <v>0</v>
      </c>
      <c r="O132" s="99"/>
    </row>
    <row r="133" spans="1:15" s="48" customFormat="1" ht="50.25" customHeight="1" outlineLevel="1" x14ac:dyDescent="0.3">
      <c r="A133" s="160" t="s">
        <v>229</v>
      </c>
      <c r="B133" s="101"/>
      <c r="C133" s="239" t="str">
        <f>C126</f>
        <v xml:space="preserve">Выход из автостоянки, пом.А.5.11 </v>
      </c>
      <c r="D133" s="102" t="s">
        <v>23</v>
      </c>
      <c r="E133" s="92" t="s">
        <v>11</v>
      </c>
      <c r="F133" s="47">
        <v>19.93</v>
      </c>
      <c r="G133" s="214"/>
      <c r="H133" s="93"/>
      <c r="I133" s="225"/>
      <c r="J133" s="94"/>
      <c r="K133" s="86">
        <f t="shared" si="39"/>
        <v>0</v>
      </c>
      <c r="L133" s="87">
        <f t="shared" si="40"/>
        <v>0</v>
      </c>
      <c r="M133" s="88">
        <f t="shared" si="41"/>
        <v>0</v>
      </c>
      <c r="N133" s="89">
        <f t="shared" si="42"/>
        <v>0</v>
      </c>
      <c r="O133" s="99"/>
    </row>
    <row r="134" spans="1:15" s="48" customFormat="1" ht="50.25" customHeight="1" outlineLevel="1" x14ac:dyDescent="0.3">
      <c r="A134" s="160" t="s">
        <v>230</v>
      </c>
      <c r="B134" s="101"/>
      <c r="C134" s="238"/>
      <c r="D134" s="102" t="s">
        <v>37</v>
      </c>
      <c r="E134" s="92" t="s">
        <v>11</v>
      </c>
      <c r="F134" s="47">
        <v>19.93</v>
      </c>
      <c r="G134" s="214"/>
      <c r="H134" s="93"/>
      <c r="I134" s="225"/>
      <c r="J134" s="94"/>
      <c r="K134" s="86">
        <f t="shared" si="39"/>
        <v>0</v>
      </c>
      <c r="L134" s="87">
        <f t="shared" si="40"/>
        <v>0</v>
      </c>
      <c r="M134" s="88">
        <f t="shared" si="41"/>
        <v>0</v>
      </c>
      <c r="N134" s="89">
        <f t="shared" si="42"/>
        <v>0</v>
      </c>
      <c r="O134" s="99"/>
    </row>
    <row r="135" spans="1:15" s="48" customFormat="1" ht="67.7" customHeight="1" outlineLevel="1" x14ac:dyDescent="0.3">
      <c r="A135" s="160" t="s">
        <v>231</v>
      </c>
      <c r="B135" s="101"/>
      <c r="C135" s="183" t="s">
        <v>272</v>
      </c>
      <c r="D135" s="102" t="s">
        <v>115</v>
      </c>
      <c r="E135" s="92" t="s">
        <v>11</v>
      </c>
      <c r="F135" s="47">
        <v>207.04</v>
      </c>
      <c r="G135" s="214"/>
      <c r="H135" s="93"/>
      <c r="I135" s="225"/>
      <c r="J135" s="94"/>
      <c r="K135" s="86">
        <f t="shared" si="39"/>
        <v>0</v>
      </c>
      <c r="L135" s="87">
        <f t="shared" si="40"/>
        <v>0</v>
      </c>
      <c r="M135" s="88">
        <f t="shared" si="41"/>
        <v>0</v>
      </c>
      <c r="N135" s="89">
        <f t="shared" si="42"/>
        <v>0</v>
      </c>
      <c r="O135" s="99"/>
    </row>
    <row r="136" spans="1:15" s="48" customFormat="1" ht="50.25" customHeight="1" outlineLevel="1" x14ac:dyDescent="0.3">
      <c r="A136" s="160" t="s">
        <v>232</v>
      </c>
      <c r="B136" s="101"/>
      <c r="C136" s="239" t="s">
        <v>269</v>
      </c>
      <c r="D136" s="102" t="s">
        <v>23</v>
      </c>
      <c r="E136" s="92" t="s">
        <v>11</v>
      </c>
      <c r="F136" s="47">
        <v>467.59</v>
      </c>
      <c r="G136" s="214"/>
      <c r="H136" s="93"/>
      <c r="I136" s="225"/>
      <c r="J136" s="94"/>
      <c r="K136" s="86">
        <f t="shared" si="39"/>
        <v>0</v>
      </c>
      <c r="L136" s="87">
        <f t="shared" si="40"/>
        <v>0</v>
      </c>
      <c r="M136" s="88">
        <f t="shared" si="41"/>
        <v>0</v>
      </c>
      <c r="N136" s="89">
        <f t="shared" si="42"/>
        <v>0</v>
      </c>
      <c r="O136" s="99"/>
    </row>
    <row r="137" spans="1:15" s="48" customFormat="1" ht="50.25" customHeight="1" outlineLevel="1" x14ac:dyDescent="0.3">
      <c r="A137" s="160" t="s">
        <v>233</v>
      </c>
      <c r="B137" s="101"/>
      <c r="C137" s="238"/>
      <c r="D137" s="102" t="s">
        <v>37</v>
      </c>
      <c r="E137" s="92" t="s">
        <v>11</v>
      </c>
      <c r="F137" s="47">
        <v>467.59</v>
      </c>
      <c r="G137" s="214"/>
      <c r="H137" s="93"/>
      <c r="I137" s="225"/>
      <c r="J137" s="94"/>
      <c r="K137" s="86">
        <f t="shared" si="39"/>
        <v>0</v>
      </c>
      <c r="L137" s="87">
        <f t="shared" si="40"/>
        <v>0</v>
      </c>
      <c r="M137" s="88">
        <f t="shared" si="41"/>
        <v>0</v>
      </c>
      <c r="N137" s="89">
        <f t="shared" si="42"/>
        <v>0</v>
      </c>
      <c r="O137" s="99"/>
    </row>
    <row r="138" spans="1:15" s="48" customFormat="1" ht="50.25" customHeight="1" outlineLevel="1" x14ac:dyDescent="0.3">
      <c r="A138" s="160" t="s">
        <v>234</v>
      </c>
      <c r="B138" s="101"/>
      <c r="C138" s="242" t="s">
        <v>273</v>
      </c>
      <c r="D138" s="102" t="s">
        <v>23</v>
      </c>
      <c r="E138" s="92" t="s">
        <v>11</v>
      </c>
      <c r="F138" s="47">
        <v>42.7</v>
      </c>
      <c r="G138" s="214"/>
      <c r="H138" s="93"/>
      <c r="I138" s="225"/>
      <c r="J138" s="94"/>
      <c r="K138" s="86">
        <f t="shared" si="39"/>
        <v>0</v>
      </c>
      <c r="L138" s="87">
        <f t="shared" si="40"/>
        <v>0</v>
      </c>
      <c r="M138" s="88">
        <f t="shared" si="41"/>
        <v>0</v>
      </c>
      <c r="N138" s="89">
        <f t="shared" si="42"/>
        <v>0</v>
      </c>
      <c r="O138" s="99"/>
    </row>
    <row r="139" spans="1:15" s="48" customFormat="1" ht="43.5" customHeight="1" outlineLevel="1" x14ac:dyDescent="0.3">
      <c r="A139" s="160" t="s">
        <v>235</v>
      </c>
      <c r="B139" s="101"/>
      <c r="C139" s="242"/>
      <c r="D139" s="102" t="s">
        <v>103</v>
      </c>
      <c r="E139" s="92" t="s">
        <v>11</v>
      </c>
      <c r="F139" s="47">
        <v>42.7</v>
      </c>
      <c r="G139" s="214"/>
      <c r="H139" s="93"/>
      <c r="I139" s="225"/>
      <c r="J139" s="94"/>
      <c r="K139" s="86">
        <f t="shared" si="39"/>
        <v>0</v>
      </c>
      <c r="L139" s="87">
        <f t="shared" si="40"/>
        <v>0</v>
      </c>
      <c r="M139" s="88">
        <f t="shared" si="41"/>
        <v>0</v>
      </c>
      <c r="N139" s="89">
        <f t="shared" si="42"/>
        <v>0</v>
      </c>
      <c r="O139" s="99"/>
    </row>
    <row r="140" spans="1:15" s="48" customFormat="1" ht="50.25" customHeight="1" outlineLevel="1" x14ac:dyDescent="0.3">
      <c r="A140" s="160" t="s">
        <v>236</v>
      </c>
      <c r="B140" s="101"/>
      <c r="C140" s="242"/>
      <c r="D140" s="131" t="s">
        <v>114</v>
      </c>
      <c r="E140" s="92" t="s">
        <v>11</v>
      </c>
      <c r="F140" s="47">
        <v>42.7</v>
      </c>
      <c r="G140" s="214"/>
      <c r="H140" s="93"/>
      <c r="I140" s="225"/>
      <c r="J140" s="94"/>
      <c r="K140" s="86">
        <f t="shared" si="39"/>
        <v>0</v>
      </c>
      <c r="L140" s="87">
        <f t="shared" si="40"/>
        <v>0</v>
      </c>
      <c r="M140" s="88">
        <f t="shared" si="41"/>
        <v>0</v>
      </c>
      <c r="N140" s="89">
        <f t="shared" si="42"/>
        <v>0</v>
      </c>
      <c r="O140" s="99"/>
    </row>
    <row r="141" spans="1:15" s="48" customFormat="1" ht="39.200000000000003" customHeight="1" outlineLevel="1" x14ac:dyDescent="0.3">
      <c r="A141" s="160" t="s">
        <v>237</v>
      </c>
      <c r="B141" s="101"/>
      <c r="C141" s="239" t="s">
        <v>117</v>
      </c>
      <c r="D141" s="170" t="s">
        <v>112</v>
      </c>
      <c r="E141" s="92" t="s">
        <v>11</v>
      </c>
      <c r="F141" s="47">
        <v>74.930000000000007</v>
      </c>
      <c r="G141" s="214"/>
      <c r="H141" s="93"/>
      <c r="I141" s="225"/>
      <c r="J141" s="94"/>
      <c r="K141" s="86">
        <f t="shared" si="39"/>
        <v>0</v>
      </c>
      <c r="L141" s="87">
        <f t="shared" si="40"/>
        <v>0</v>
      </c>
      <c r="M141" s="88">
        <f t="shared" si="41"/>
        <v>0</v>
      </c>
      <c r="N141" s="89">
        <f t="shared" si="42"/>
        <v>0</v>
      </c>
      <c r="O141" s="99" t="s">
        <v>289</v>
      </c>
    </row>
    <row r="142" spans="1:15" s="48" customFormat="1" ht="50.25" customHeight="1" outlineLevel="1" x14ac:dyDescent="0.3">
      <c r="A142" s="160" t="s">
        <v>238</v>
      </c>
      <c r="B142" s="101"/>
      <c r="C142" s="238"/>
      <c r="D142" s="181" t="s">
        <v>118</v>
      </c>
      <c r="E142" s="92" t="s">
        <v>11</v>
      </c>
      <c r="F142" s="47">
        <v>74.930000000000007</v>
      </c>
      <c r="G142" s="214"/>
      <c r="H142" s="93"/>
      <c r="I142" s="225"/>
      <c r="J142" s="94"/>
      <c r="K142" s="86">
        <f t="shared" si="39"/>
        <v>0</v>
      </c>
      <c r="L142" s="87">
        <f t="shared" si="40"/>
        <v>0</v>
      </c>
      <c r="M142" s="88">
        <f t="shared" si="41"/>
        <v>0</v>
      </c>
      <c r="N142" s="89">
        <f t="shared" si="42"/>
        <v>0</v>
      </c>
      <c r="O142" s="99"/>
    </row>
    <row r="143" spans="1:15" s="48" customFormat="1" ht="27" customHeight="1" x14ac:dyDescent="0.3">
      <c r="A143" s="22" t="s">
        <v>127</v>
      </c>
      <c r="B143" s="68"/>
      <c r="C143" s="69" t="s">
        <v>67</v>
      </c>
      <c r="D143" s="70"/>
      <c r="E143" s="71"/>
      <c r="F143" s="72"/>
      <c r="G143" s="211"/>
      <c r="H143" s="73"/>
      <c r="I143" s="223"/>
      <c r="J143" s="71"/>
      <c r="K143" s="74"/>
      <c r="L143" s="75">
        <f>SUM(L144:L148)</f>
        <v>0</v>
      </c>
      <c r="M143" s="76">
        <f>SUM(M144:M148)</f>
        <v>0</v>
      </c>
      <c r="N143" s="77">
        <f>M143+L143</f>
        <v>0</v>
      </c>
      <c r="O143" s="167"/>
    </row>
    <row r="144" spans="1:15" s="48" customFormat="1" ht="50.25" customHeight="1" outlineLevel="1" x14ac:dyDescent="0.3">
      <c r="A144" s="160" t="s">
        <v>239</v>
      </c>
      <c r="B144" s="101"/>
      <c r="C144" s="240" t="s">
        <v>109</v>
      </c>
      <c r="D144" s="102" t="s">
        <v>23</v>
      </c>
      <c r="E144" s="92" t="s">
        <v>11</v>
      </c>
      <c r="F144" s="47">
        <v>435.17</v>
      </c>
      <c r="G144" s="214"/>
      <c r="H144" s="93"/>
      <c r="I144" s="225"/>
      <c r="J144" s="94"/>
      <c r="K144" s="86">
        <f t="shared" ref="K144:K148" si="43">H144+I144+J144</f>
        <v>0</v>
      </c>
      <c r="L144" s="87">
        <f t="shared" ref="L144:L148" si="44">F144*H144</f>
        <v>0</v>
      </c>
      <c r="M144" s="88">
        <f t="shared" ref="M144:M148" si="45">F144*(I144+J144)</f>
        <v>0</v>
      </c>
      <c r="N144" s="89">
        <f t="shared" ref="N144:N148" si="46">L144+M144</f>
        <v>0</v>
      </c>
      <c r="O144" s="99"/>
    </row>
    <row r="145" spans="1:15" s="48" customFormat="1" ht="50.25" customHeight="1" outlineLevel="1" x14ac:dyDescent="0.3">
      <c r="A145" s="160" t="s">
        <v>240</v>
      </c>
      <c r="B145" s="101"/>
      <c r="C145" s="241"/>
      <c r="D145" s="102" t="s">
        <v>37</v>
      </c>
      <c r="E145" s="92" t="s">
        <v>11</v>
      </c>
      <c r="F145" s="47">
        <v>435.17</v>
      </c>
      <c r="G145" s="214"/>
      <c r="H145" s="93"/>
      <c r="I145" s="225"/>
      <c r="J145" s="94"/>
      <c r="K145" s="86">
        <f t="shared" si="43"/>
        <v>0</v>
      </c>
      <c r="L145" s="87">
        <f t="shared" si="44"/>
        <v>0</v>
      </c>
      <c r="M145" s="88">
        <f t="shared" si="45"/>
        <v>0</v>
      </c>
      <c r="N145" s="89">
        <f t="shared" si="46"/>
        <v>0</v>
      </c>
      <c r="O145" s="99"/>
    </row>
    <row r="146" spans="1:15" s="48" customFormat="1" ht="49.7" customHeight="1" outlineLevel="1" x14ac:dyDescent="0.3">
      <c r="A146" s="160" t="s">
        <v>241</v>
      </c>
      <c r="B146" s="101"/>
      <c r="C146" s="129" t="s">
        <v>99</v>
      </c>
      <c r="D146" s="102" t="s">
        <v>115</v>
      </c>
      <c r="E146" s="92" t="s">
        <v>11</v>
      </c>
      <c r="F146" s="47">
        <v>186.35</v>
      </c>
      <c r="G146" s="214"/>
      <c r="H146" s="93"/>
      <c r="I146" s="225"/>
      <c r="J146" s="94"/>
      <c r="K146" s="86">
        <f t="shared" si="43"/>
        <v>0</v>
      </c>
      <c r="L146" s="87">
        <f t="shared" si="44"/>
        <v>0</v>
      </c>
      <c r="M146" s="88">
        <f t="shared" si="45"/>
        <v>0</v>
      </c>
      <c r="N146" s="89">
        <f t="shared" si="46"/>
        <v>0</v>
      </c>
      <c r="O146" s="99"/>
    </row>
    <row r="147" spans="1:15" s="48" customFormat="1" ht="45" customHeight="1" outlineLevel="1" x14ac:dyDescent="0.3">
      <c r="A147" s="160" t="s">
        <v>242</v>
      </c>
      <c r="B147" s="101"/>
      <c r="C147" s="240" t="s">
        <v>100</v>
      </c>
      <c r="D147" s="102" t="s">
        <v>23</v>
      </c>
      <c r="E147" s="92" t="s">
        <v>11</v>
      </c>
      <c r="F147" s="47">
        <v>334.13</v>
      </c>
      <c r="G147" s="214"/>
      <c r="H147" s="93"/>
      <c r="I147" s="225"/>
      <c r="J147" s="94"/>
      <c r="K147" s="86">
        <f t="shared" si="43"/>
        <v>0</v>
      </c>
      <c r="L147" s="87">
        <f t="shared" si="44"/>
        <v>0</v>
      </c>
      <c r="M147" s="88">
        <f t="shared" si="45"/>
        <v>0</v>
      </c>
      <c r="N147" s="89">
        <f t="shared" si="46"/>
        <v>0</v>
      </c>
      <c r="O147" s="99"/>
    </row>
    <row r="148" spans="1:15" s="48" customFormat="1" ht="33.75" customHeight="1" outlineLevel="1" x14ac:dyDescent="0.3">
      <c r="A148" s="160" t="s">
        <v>243</v>
      </c>
      <c r="B148" s="101"/>
      <c r="C148" s="241"/>
      <c r="D148" s="102" t="s">
        <v>37</v>
      </c>
      <c r="E148" s="92" t="s">
        <v>11</v>
      </c>
      <c r="F148" s="47">
        <v>334.13</v>
      </c>
      <c r="G148" s="214"/>
      <c r="H148" s="93"/>
      <c r="I148" s="225"/>
      <c r="J148" s="94"/>
      <c r="K148" s="86">
        <f t="shared" si="43"/>
        <v>0</v>
      </c>
      <c r="L148" s="87">
        <f t="shared" si="44"/>
        <v>0</v>
      </c>
      <c r="M148" s="88">
        <f t="shared" si="45"/>
        <v>0</v>
      </c>
      <c r="N148" s="89">
        <f t="shared" si="46"/>
        <v>0</v>
      </c>
      <c r="O148" s="99"/>
    </row>
    <row r="149" spans="1:15" s="48" customFormat="1" ht="24" customHeight="1" x14ac:dyDescent="0.3">
      <c r="A149" s="133" t="s">
        <v>128</v>
      </c>
      <c r="B149" s="103"/>
      <c r="C149" s="182" t="s">
        <v>92</v>
      </c>
      <c r="D149" s="200"/>
      <c r="E149" s="106"/>
      <c r="F149" s="107"/>
      <c r="G149" s="213"/>
      <c r="H149" s="108"/>
      <c r="I149" s="226"/>
      <c r="J149" s="109"/>
      <c r="K149" s="110"/>
      <c r="L149" s="111">
        <f>L150</f>
        <v>0</v>
      </c>
      <c r="M149" s="112">
        <f>M150</f>
        <v>0</v>
      </c>
      <c r="N149" s="113">
        <f>M149+L149</f>
        <v>0</v>
      </c>
      <c r="O149" s="114"/>
    </row>
    <row r="150" spans="1:15" s="48" customFormat="1" ht="77.25" customHeight="1" outlineLevel="1" x14ac:dyDescent="0.3">
      <c r="A150" s="160" t="s">
        <v>244</v>
      </c>
      <c r="B150" s="101"/>
      <c r="C150" s="172" t="s">
        <v>101</v>
      </c>
      <c r="D150" s="102" t="s">
        <v>115</v>
      </c>
      <c r="E150" s="92" t="s">
        <v>11</v>
      </c>
      <c r="F150" s="47">
        <v>114.57</v>
      </c>
      <c r="G150" s="214"/>
      <c r="H150" s="93"/>
      <c r="I150" s="225"/>
      <c r="J150" s="94"/>
      <c r="K150" s="86">
        <f t="shared" ref="K150" si="47">H150+I150+J150</f>
        <v>0</v>
      </c>
      <c r="L150" s="87">
        <f t="shared" ref="L150" si="48">F150*H150</f>
        <v>0</v>
      </c>
      <c r="M150" s="88">
        <f t="shared" ref="M150" si="49">F150*(I150+J150)</f>
        <v>0</v>
      </c>
      <c r="N150" s="89">
        <f t="shared" ref="N150" si="50">L150+M150</f>
        <v>0</v>
      </c>
      <c r="O150" s="99"/>
    </row>
    <row r="151" spans="1:15" s="48" customFormat="1" ht="27" customHeight="1" x14ac:dyDescent="0.3">
      <c r="A151" s="22" t="s">
        <v>129</v>
      </c>
      <c r="B151" s="68"/>
      <c r="C151" s="69" t="s">
        <v>84</v>
      </c>
      <c r="D151" s="70"/>
      <c r="E151" s="71"/>
      <c r="F151" s="72"/>
      <c r="G151" s="211"/>
      <c r="H151" s="73"/>
      <c r="I151" s="223"/>
      <c r="J151" s="71"/>
      <c r="K151" s="74"/>
      <c r="L151" s="75">
        <f>SUM(L152:L153)</f>
        <v>0</v>
      </c>
      <c r="M151" s="76">
        <f>SUM(M152:M153)</f>
        <v>0</v>
      </c>
      <c r="N151" s="77">
        <f>M151+L151</f>
        <v>0</v>
      </c>
      <c r="O151" s="78"/>
    </row>
    <row r="152" spans="1:15" s="48" customFormat="1" ht="57.75" customHeight="1" outlineLevel="1" x14ac:dyDescent="0.3">
      <c r="A152" s="160" t="s">
        <v>245</v>
      </c>
      <c r="B152" s="101"/>
      <c r="C152" s="240" t="s">
        <v>290</v>
      </c>
      <c r="D152" s="102" t="s">
        <v>98</v>
      </c>
      <c r="E152" s="92" t="s">
        <v>11</v>
      </c>
      <c r="F152" s="47">
        <v>951.94</v>
      </c>
      <c r="G152" s="214"/>
      <c r="H152" s="93"/>
      <c r="I152" s="225"/>
      <c r="J152" s="94"/>
      <c r="K152" s="86">
        <f t="shared" ref="K152:K153" si="51">H152+I152+J152</f>
        <v>0</v>
      </c>
      <c r="L152" s="87">
        <f t="shared" ref="L152:L153" si="52">F152*H152</f>
        <v>0</v>
      </c>
      <c r="M152" s="88">
        <f t="shared" ref="M152:M153" si="53">F152*(I152+J152)</f>
        <v>0</v>
      </c>
      <c r="N152" s="89">
        <f t="shared" ref="N152:N153" si="54">L152+M152</f>
        <v>0</v>
      </c>
      <c r="O152" s="99"/>
    </row>
    <row r="153" spans="1:15" s="48" customFormat="1" ht="57.2" customHeight="1" outlineLevel="1" x14ac:dyDescent="0.3">
      <c r="A153" s="160" t="s">
        <v>246</v>
      </c>
      <c r="B153" s="101"/>
      <c r="C153" s="241"/>
      <c r="D153" s="102" t="s">
        <v>37</v>
      </c>
      <c r="E153" s="92" t="s">
        <v>11</v>
      </c>
      <c r="F153" s="47">
        <v>951.94</v>
      </c>
      <c r="G153" s="214"/>
      <c r="H153" s="93"/>
      <c r="I153" s="225"/>
      <c r="J153" s="94"/>
      <c r="K153" s="86">
        <f t="shared" si="51"/>
        <v>0</v>
      </c>
      <c r="L153" s="87">
        <f t="shared" si="52"/>
        <v>0</v>
      </c>
      <c r="M153" s="88">
        <f t="shared" si="53"/>
        <v>0</v>
      </c>
      <c r="N153" s="89">
        <f t="shared" si="54"/>
        <v>0</v>
      </c>
      <c r="O153" s="99"/>
    </row>
    <row r="154" spans="1:15" s="48" customFormat="1" ht="27" customHeight="1" x14ac:dyDescent="0.3">
      <c r="A154" s="23" t="s">
        <v>28</v>
      </c>
      <c r="B154" s="116" t="s">
        <v>24</v>
      </c>
      <c r="C154" s="117"/>
      <c r="D154" s="118"/>
      <c r="E154" s="119"/>
      <c r="F154" s="120"/>
      <c r="G154" s="122"/>
      <c r="H154" s="121"/>
      <c r="I154" s="227"/>
      <c r="J154" s="119"/>
      <c r="K154" s="122"/>
      <c r="L154" s="123">
        <f>SUM(L155:L160)</f>
        <v>0</v>
      </c>
      <c r="M154" s="124">
        <f>SUM(M155:M160)</f>
        <v>0</v>
      </c>
      <c r="N154" s="125">
        <f>M154+L154</f>
        <v>0</v>
      </c>
      <c r="O154" s="126"/>
    </row>
    <row r="155" spans="1:15" s="48" customFormat="1" ht="56.25" customHeight="1" outlineLevel="1" x14ac:dyDescent="0.3">
      <c r="A155" s="115" t="s">
        <v>125</v>
      </c>
      <c r="B155" s="95"/>
      <c r="C155" s="240" t="s">
        <v>119</v>
      </c>
      <c r="D155" s="131" t="s">
        <v>275</v>
      </c>
      <c r="E155" s="132" t="s">
        <v>26</v>
      </c>
      <c r="F155" s="47">
        <v>34.200000000000003</v>
      </c>
      <c r="G155" s="214"/>
      <c r="H155" s="93"/>
      <c r="I155" s="236"/>
      <c r="J155" s="94"/>
      <c r="K155" s="86">
        <f t="shared" ref="K155:K160" si="55">H155+I155+J155</f>
        <v>0</v>
      </c>
      <c r="L155" s="87">
        <f t="shared" ref="L155:L160" si="56">F155*H155</f>
        <v>0</v>
      </c>
      <c r="M155" s="88">
        <f t="shared" ref="M155:M160" si="57">F155*(I155+J155)</f>
        <v>0</v>
      </c>
      <c r="N155" s="89">
        <f t="shared" ref="N155:N160" si="58">L155+M155</f>
        <v>0</v>
      </c>
      <c r="O155" s="99"/>
    </row>
    <row r="156" spans="1:15" s="48" customFormat="1" ht="45" customHeight="1" outlineLevel="1" x14ac:dyDescent="0.3">
      <c r="A156" s="115" t="s">
        <v>126</v>
      </c>
      <c r="B156" s="95"/>
      <c r="C156" s="243"/>
      <c r="D156" s="131" t="s">
        <v>274</v>
      </c>
      <c r="E156" s="132" t="s">
        <v>26</v>
      </c>
      <c r="F156" s="47">
        <v>1471.03</v>
      </c>
      <c r="G156" s="214"/>
      <c r="H156" s="93"/>
      <c r="I156" s="236"/>
      <c r="J156" s="94"/>
      <c r="K156" s="86">
        <f t="shared" si="55"/>
        <v>0</v>
      </c>
      <c r="L156" s="87">
        <f t="shared" si="56"/>
        <v>0</v>
      </c>
      <c r="M156" s="88">
        <f t="shared" si="57"/>
        <v>0</v>
      </c>
      <c r="N156" s="89">
        <f t="shared" si="58"/>
        <v>0</v>
      </c>
      <c r="O156" s="201" t="s">
        <v>294</v>
      </c>
    </row>
    <row r="157" spans="1:15" s="48" customFormat="1" ht="58.7" customHeight="1" outlineLevel="1" x14ac:dyDescent="0.3">
      <c r="A157" s="115" t="s">
        <v>247</v>
      </c>
      <c r="B157" s="95"/>
      <c r="C157" s="243"/>
      <c r="D157" s="131" t="s">
        <v>31</v>
      </c>
      <c r="E157" s="92" t="s">
        <v>25</v>
      </c>
      <c r="F157" s="47">
        <v>1</v>
      </c>
      <c r="G157" s="214"/>
      <c r="H157" s="93"/>
      <c r="I157" s="236"/>
      <c r="J157" s="94"/>
      <c r="K157" s="86">
        <f t="shared" si="55"/>
        <v>0</v>
      </c>
      <c r="L157" s="87">
        <f t="shared" si="56"/>
        <v>0</v>
      </c>
      <c r="M157" s="88">
        <f t="shared" si="57"/>
        <v>0</v>
      </c>
      <c r="N157" s="89">
        <f t="shared" si="58"/>
        <v>0</v>
      </c>
      <c r="O157" s="99"/>
    </row>
    <row r="158" spans="1:15" s="48" customFormat="1" ht="55.5" customHeight="1" outlineLevel="1" x14ac:dyDescent="0.3">
      <c r="A158" s="115" t="s">
        <v>248</v>
      </c>
      <c r="B158" s="95"/>
      <c r="C158" s="243"/>
      <c r="D158" s="131" t="s">
        <v>30</v>
      </c>
      <c r="E158" s="92" t="s">
        <v>25</v>
      </c>
      <c r="F158" s="47">
        <v>1</v>
      </c>
      <c r="G158" s="214"/>
      <c r="H158" s="93"/>
      <c r="I158" s="236"/>
      <c r="J158" s="94"/>
      <c r="K158" s="86">
        <f t="shared" si="55"/>
        <v>0</v>
      </c>
      <c r="L158" s="87">
        <f t="shared" si="56"/>
        <v>0</v>
      </c>
      <c r="M158" s="88">
        <f t="shared" si="57"/>
        <v>0</v>
      </c>
      <c r="N158" s="89">
        <f t="shared" si="58"/>
        <v>0</v>
      </c>
      <c r="O158" s="99"/>
    </row>
    <row r="159" spans="1:15" s="48" customFormat="1" ht="58.7" customHeight="1" outlineLevel="1" x14ac:dyDescent="0.3">
      <c r="A159" s="115" t="s">
        <v>249</v>
      </c>
      <c r="B159" s="95"/>
      <c r="C159" s="252" t="s">
        <v>291</v>
      </c>
      <c r="D159" s="102" t="s">
        <v>120</v>
      </c>
      <c r="E159" s="92" t="s">
        <v>41</v>
      </c>
      <c r="F159" s="47">
        <v>1</v>
      </c>
      <c r="G159" s="214"/>
      <c r="H159" s="93"/>
      <c r="I159" s="225"/>
      <c r="J159" s="94"/>
      <c r="K159" s="86">
        <f t="shared" si="55"/>
        <v>0</v>
      </c>
      <c r="L159" s="87">
        <f t="shared" si="56"/>
        <v>0</v>
      </c>
      <c r="M159" s="88">
        <f t="shared" si="57"/>
        <v>0</v>
      </c>
      <c r="N159" s="89">
        <f t="shared" si="58"/>
        <v>0</v>
      </c>
      <c r="O159" s="99"/>
    </row>
    <row r="160" spans="1:15" s="48" customFormat="1" ht="58.7" customHeight="1" outlineLevel="1" thickBot="1" x14ac:dyDescent="0.35">
      <c r="A160" s="191" t="s">
        <v>250</v>
      </c>
      <c r="B160" s="192"/>
      <c r="C160" s="253"/>
      <c r="D160" s="193" t="s">
        <v>121</v>
      </c>
      <c r="E160" s="194" t="s">
        <v>41</v>
      </c>
      <c r="F160" s="195">
        <v>3</v>
      </c>
      <c r="G160" s="215"/>
      <c r="H160" s="196"/>
      <c r="I160" s="228"/>
      <c r="J160" s="197"/>
      <c r="K160" s="287">
        <f t="shared" si="55"/>
        <v>0</v>
      </c>
      <c r="L160" s="288">
        <f t="shared" si="56"/>
        <v>0</v>
      </c>
      <c r="M160" s="289">
        <f t="shared" si="57"/>
        <v>0</v>
      </c>
      <c r="N160" s="287">
        <f t="shared" si="58"/>
        <v>0</v>
      </c>
      <c r="O160" s="198"/>
    </row>
    <row r="161" spans="1:15" s="48" customFormat="1" ht="34.5" customHeight="1" thickBot="1" x14ac:dyDescent="0.35">
      <c r="A161" s="184"/>
      <c r="B161" s="173" t="s">
        <v>29</v>
      </c>
      <c r="C161" s="202"/>
      <c r="D161" s="185" t="s">
        <v>12</v>
      </c>
      <c r="E161" s="186"/>
      <c r="F161" s="187"/>
      <c r="G161" s="216"/>
      <c r="H161" s="188"/>
      <c r="I161" s="229"/>
      <c r="J161" s="189"/>
      <c r="K161" s="290"/>
      <c r="L161" s="291">
        <f>L12+L80+L129+L154</f>
        <v>0</v>
      </c>
      <c r="M161" s="292">
        <f>M12+M80+M129+M154</f>
        <v>0</v>
      </c>
      <c r="N161" s="293">
        <f>M161+L161</f>
        <v>0</v>
      </c>
      <c r="O161" s="190"/>
    </row>
    <row r="162" spans="1:15" s="27" customFormat="1" ht="57.2" customHeight="1" x14ac:dyDescent="0.3">
      <c r="A162" s="24"/>
      <c r="B162" s="136" t="s">
        <v>46</v>
      </c>
      <c r="C162" s="35"/>
      <c r="D162" s="35"/>
      <c r="E162" s="137"/>
      <c r="F162" s="138"/>
      <c r="G162" s="138"/>
      <c r="H162" s="138"/>
      <c r="I162" s="138"/>
      <c r="J162" s="138"/>
      <c r="K162" s="138"/>
      <c r="L162" s="137"/>
      <c r="M162" s="138"/>
      <c r="N162" s="139"/>
      <c r="O162" s="25"/>
    </row>
    <row r="163" spans="1:15" s="29" customFormat="1" x14ac:dyDescent="0.25">
      <c r="A163" s="28"/>
      <c r="B163" s="140" t="s">
        <v>47</v>
      </c>
      <c r="C163" s="141"/>
      <c r="D163" s="141"/>
      <c r="E163" s="141"/>
      <c r="F163" s="142"/>
      <c r="G163" s="142"/>
      <c r="H163" s="142"/>
      <c r="I163" s="142"/>
      <c r="J163" s="142"/>
      <c r="K163" s="142"/>
      <c r="L163" s="142"/>
      <c r="M163" s="143"/>
      <c r="N163" s="143"/>
      <c r="O163" s="143"/>
    </row>
    <row r="164" spans="1:15" s="27" customFormat="1" ht="14.45" customHeight="1" x14ac:dyDescent="0.3">
      <c r="A164" s="24"/>
      <c r="B164" s="144"/>
      <c r="C164" s="35"/>
      <c r="D164" s="35"/>
      <c r="E164" s="137"/>
      <c r="F164" s="138"/>
      <c r="G164" s="138"/>
      <c r="H164" s="138"/>
      <c r="I164" s="138"/>
      <c r="J164" s="138"/>
      <c r="K164" s="138"/>
      <c r="L164" s="137"/>
      <c r="M164" s="138"/>
      <c r="N164" s="139"/>
      <c r="O164" s="25"/>
    </row>
    <row r="165" spans="1:15" s="31" customFormat="1" ht="21.6" customHeight="1" x14ac:dyDescent="0.25">
      <c r="A165" s="30"/>
      <c r="B165" s="145" t="s">
        <v>48</v>
      </c>
      <c r="C165" s="146"/>
      <c r="D165" s="146"/>
      <c r="E165" s="146"/>
      <c r="F165" s="146"/>
      <c r="G165" s="146"/>
      <c r="H165" s="146"/>
      <c r="I165" s="146"/>
      <c r="J165" s="146"/>
      <c r="K165" s="146"/>
      <c r="L165" s="146"/>
      <c r="M165" s="146"/>
      <c r="N165" s="146"/>
      <c r="O165" s="32"/>
    </row>
    <row r="166" spans="1:15" s="31" customFormat="1" ht="45" customHeight="1" x14ac:dyDescent="0.25">
      <c r="A166" s="33">
        <v>1</v>
      </c>
      <c r="B166" s="245" t="s">
        <v>63</v>
      </c>
      <c r="C166" s="245"/>
      <c r="D166" s="245"/>
      <c r="E166" s="245"/>
      <c r="F166" s="245"/>
      <c r="G166" s="245"/>
      <c r="H166" s="245"/>
      <c r="I166" s="245"/>
      <c r="J166" s="245"/>
      <c r="K166" s="245"/>
      <c r="L166" s="245"/>
      <c r="M166" s="245"/>
      <c r="N166" s="245"/>
      <c r="O166" s="245"/>
    </row>
    <row r="167" spans="1:15" s="26" customFormat="1" ht="37.5" customHeight="1" x14ac:dyDescent="0.25">
      <c r="A167" s="34">
        <v>2</v>
      </c>
      <c r="B167" s="251" t="s">
        <v>303</v>
      </c>
      <c r="C167" s="251"/>
      <c r="D167" s="251"/>
      <c r="E167" s="251"/>
      <c r="F167" s="251"/>
      <c r="G167" s="251"/>
      <c r="H167" s="251"/>
      <c r="I167" s="251"/>
      <c r="J167" s="251"/>
      <c r="K167" s="251"/>
      <c r="L167" s="251"/>
      <c r="M167" s="251"/>
      <c r="N167" s="251"/>
      <c r="O167" s="251"/>
    </row>
    <row r="168" spans="1:15" s="31" customFormat="1" ht="45" customHeight="1" x14ac:dyDescent="0.25">
      <c r="A168" s="33">
        <v>3</v>
      </c>
      <c r="B168" s="245" t="s">
        <v>49</v>
      </c>
      <c r="C168" s="245"/>
      <c r="D168" s="245"/>
      <c r="E168" s="245"/>
      <c r="F168" s="245"/>
      <c r="G168" s="245"/>
      <c r="H168" s="245"/>
      <c r="I168" s="245"/>
      <c r="J168" s="245"/>
      <c r="K168" s="245"/>
      <c r="L168" s="245"/>
      <c r="M168" s="245"/>
      <c r="N168" s="245"/>
      <c r="O168" s="245"/>
    </row>
    <row r="169" spans="1:15" s="31" customFormat="1" ht="167.25" customHeight="1" x14ac:dyDescent="0.25">
      <c r="A169" s="33">
        <v>4</v>
      </c>
      <c r="B169" s="246" t="s">
        <v>50</v>
      </c>
      <c r="C169" s="246"/>
      <c r="D169" s="246"/>
      <c r="E169" s="246"/>
      <c r="F169" s="246"/>
      <c r="G169" s="246"/>
      <c r="H169" s="246"/>
      <c r="I169" s="246"/>
      <c r="J169" s="246"/>
      <c r="K169" s="246"/>
      <c r="L169" s="246"/>
      <c r="M169" s="246"/>
      <c r="N169" s="246"/>
      <c r="O169" s="246"/>
    </row>
    <row r="170" spans="1:15" s="31" customFormat="1" ht="55.5" customHeight="1" x14ac:dyDescent="0.25">
      <c r="A170" s="33">
        <v>5</v>
      </c>
      <c r="B170" s="249" t="s">
        <v>51</v>
      </c>
      <c r="C170" s="249"/>
      <c r="D170" s="249"/>
      <c r="E170" s="249"/>
      <c r="F170" s="249"/>
      <c r="G170" s="249"/>
      <c r="H170" s="249"/>
      <c r="I170" s="249"/>
      <c r="J170" s="249"/>
      <c r="K170" s="249"/>
      <c r="L170" s="249"/>
      <c r="M170" s="249"/>
      <c r="N170" s="249"/>
      <c r="O170" s="249"/>
    </row>
    <row r="171" spans="1:15" s="31" customFormat="1" ht="39.200000000000003" customHeight="1" x14ac:dyDescent="0.25">
      <c r="A171" s="30">
        <v>6</v>
      </c>
      <c r="B171" s="245" t="s">
        <v>52</v>
      </c>
      <c r="C171" s="245"/>
      <c r="D171" s="245"/>
      <c r="E171" s="245"/>
      <c r="F171" s="245"/>
      <c r="G171" s="245"/>
      <c r="H171" s="245"/>
      <c r="I171" s="245"/>
      <c r="J171" s="245"/>
      <c r="K171" s="245"/>
      <c r="L171" s="245"/>
      <c r="M171" s="245"/>
      <c r="N171" s="245"/>
      <c r="O171" s="245"/>
    </row>
    <row r="172" spans="1:15" s="31" customFormat="1" ht="80.45" customHeight="1" x14ac:dyDescent="0.25">
      <c r="A172" s="30">
        <v>7</v>
      </c>
      <c r="B172" s="249" t="s">
        <v>53</v>
      </c>
      <c r="C172" s="249"/>
      <c r="D172" s="249"/>
      <c r="E172" s="249"/>
      <c r="F172" s="249"/>
      <c r="G172" s="249"/>
      <c r="H172" s="249"/>
      <c r="I172" s="249"/>
      <c r="J172" s="249"/>
      <c r="K172" s="249"/>
      <c r="L172" s="249"/>
      <c r="M172" s="249"/>
      <c r="N172" s="249"/>
      <c r="O172" s="249"/>
    </row>
    <row r="173" spans="1:15" s="31" customFormat="1" ht="30.2" customHeight="1" x14ac:dyDescent="0.25">
      <c r="A173" s="30">
        <v>8</v>
      </c>
      <c r="B173" s="249" t="s">
        <v>54</v>
      </c>
      <c r="C173" s="249"/>
      <c r="D173" s="249"/>
      <c r="E173" s="249"/>
      <c r="F173" s="249"/>
      <c r="G173" s="249"/>
      <c r="H173" s="249"/>
      <c r="I173" s="249"/>
      <c r="J173" s="249"/>
      <c r="K173" s="249"/>
      <c r="L173" s="249"/>
      <c r="M173" s="249"/>
      <c r="N173" s="249"/>
      <c r="O173" s="249"/>
    </row>
    <row r="174" spans="1:15" s="31" customFormat="1" ht="30.2" customHeight="1" x14ac:dyDescent="0.25">
      <c r="A174" s="30">
        <v>9</v>
      </c>
      <c r="B174" s="249" t="s">
        <v>55</v>
      </c>
      <c r="C174" s="249"/>
      <c r="D174" s="249"/>
      <c r="E174" s="249"/>
      <c r="F174" s="249"/>
      <c r="G174" s="249"/>
      <c r="H174" s="249"/>
      <c r="I174" s="249"/>
      <c r="J174" s="249"/>
      <c r="K174" s="249"/>
      <c r="L174" s="249"/>
      <c r="M174" s="249"/>
      <c r="N174" s="249"/>
      <c r="O174" s="249"/>
    </row>
    <row r="175" spans="1:15" s="31" customFormat="1" ht="30.2" customHeight="1" x14ac:dyDescent="0.25">
      <c r="A175" s="30">
        <v>10</v>
      </c>
      <c r="B175" s="249" t="s">
        <v>56</v>
      </c>
      <c r="C175" s="249"/>
      <c r="D175" s="249"/>
      <c r="E175" s="249"/>
      <c r="F175" s="249"/>
      <c r="G175" s="249"/>
      <c r="H175" s="249"/>
      <c r="I175" s="249"/>
      <c r="J175" s="249"/>
      <c r="K175" s="249"/>
      <c r="L175" s="249"/>
      <c r="M175" s="249"/>
      <c r="N175" s="249"/>
      <c r="O175" s="249"/>
    </row>
    <row r="176" spans="1:15" s="31" customFormat="1" ht="96.75" customHeight="1" x14ac:dyDescent="0.25">
      <c r="A176" s="30">
        <v>11</v>
      </c>
      <c r="B176" s="248" t="s">
        <v>57</v>
      </c>
      <c r="C176" s="248"/>
      <c r="D176" s="248"/>
      <c r="E176" s="248"/>
      <c r="F176" s="248"/>
      <c r="G176" s="248"/>
      <c r="H176" s="248"/>
      <c r="I176" s="248"/>
      <c r="J176" s="248"/>
      <c r="K176" s="248"/>
      <c r="L176" s="248"/>
      <c r="M176" s="248"/>
      <c r="N176" s="248"/>
      <c r="O176" s="248"/>
    </row>
    <row r="177" spans="1:15" s="36" customFormat="1" ht="358.5" customHeight="1" x14ac:dyDescent="0.25">
      <c r="A177" s="33">
        <v>12</v>
      </c>
      <c r="B177" s="250" t="s">
        <v>292</v>
      </c>
      <c r="C177" s="250"/>
      <c r="D177" s="250"/>
      <c r="E177" s="250"/>
      <c r="F177" s="250"/>
      <c r="G177" s="250"/>
      <c r="H177" s="250"/>
      <c r="I177" s="250"/>
      <c r="J177" s="250"/>
      <c r="K177" s="250"/>
      <c r="L177" s="250"/>
      <c r="M177" s="250"/>
      <c r="N177" s="250"/>
      <c r="O177" s="250"/>
    </row>
    <row r="178" spans="1:15" s="36" customFormat="1" ht="163.5" customHeight="1" x14ac:dyDescent="0.25">
      <c r="A178" s="33"/>
      <c r="B178" s="244" t="s">
        <v>58</v>
      </c>
      <c r="C178" s="244"/>
      <c r="D178" s="244"/>
      <c r="E178" s="244"/>
      <c r="F178" s="244"/>
      <c r="G178" s="244"/>
      <c r="H178" s="244"/>
      <c r="I178" s="244"/>
      <c r="J178" s="244"/>
      <c r="K178" s="244"/>
      <c r="L178" s="244"/>
      <c r="M178" s="244"/>
      <c r="N178" s="244"/>
      <c r="O178" s="244"/>
    </row>
    <row r="179" spans="1:15" s="31" customFormat="1" ht="48.75" customHeight="1" x14ac:dyDescent="0.25">
      <c r="A179" s="33">
        <v>13</v>
      </c>
      <c r="B179" s="248" t="s">
        <v>59</v>
      </c>
      <c r="C179" s="248"/>
      <c r="D179" s="248"/>
      <c r="E179" s="248"/>
      <c r="F179" s="248"/>
      <c r="G179" s="248"/>
      <c r="H179" s="248"/>
      <c r="I179" s="248"/>
      <c r="J179" s="248"/>
      <c r="K179" s="248"/>
      <c r="L179" s="248"/>
      <c r="M179" s="248"/>
      <c r="N179" s="248"/>
      <c r="O179" s="248"/>
    </row>
    <row r="180" spans="1:15" s="31" customFormat="1" ht="29.45" customHeight="1" x14ac:dyDescent="0.25">
      <c r="A180" s="33">
        <v>14</v>
      </c>
      <c r="B180" s="245" t="s">
        <v>60</v>
      </c>
      <c r="C180" s="245"/>
      <c r="D180" s="245"/>
      <c r="E180" s="245"/>
      <c r="F180" s="245"/>
      <c r="G180" s="245"/>
      <c r="H180" s="245"/>
      <c r="I180" s="245"/>
      <c r="J180" s="245"/>
      <c r="K180" s="245"/>
      <c r="L180" s="245"/>
      <c r="M180" s="245"/>
      <c r="N180" s="245"/>
      <c r="O180" s="245"/>
    </row>
    <row r="181" spans="1:15" s="31" customFormat="1" ht="29.45" customHeight="1" x14ac:dyDescent="0.25">
      <c r="A181" s="33">
        <v>15</v>
      </c>
      <c r="B181" s="245" t="s">
        <v>61</v>
      </c>
      <c r="C181" s="245"/>
      <c r="D181" s="245"/>
      <c r="E181" s="245"/>
      <c r="F181" s="245"/>
      <c r="G181" s="245"/>
      <c r="H181" s="245"/>
      <c r="I181" s="245"/>
      <c r="J181" s="245"/>
      <c r="K181" s="245"/>
      <c r="L181" s="245"/>
      <c r="M181" s="245"/>
      <c r="N181" s="245"/>
      <c r="O181" s="245"/>
    </row>
    <row r="182" spans="1:15" s="31" customFormat="1" ht="29.45" customHeight="1" x14ac:dyDescent="0.25">
      <c r="A182" s="33">
        <v>16</v>
      </c>
      <c r="B182" s="245" t="s">
        <v>62</v>
      </c>
      <c r="C182" s="245"/>
      <c r="D182" s="245"/>
      <c r="E182" s="245"/>
      <c r="F182" s="245"/>
      <c r="G182" s="245"/>
      <c r="H182" s="245"/>
      <c r="I182" s="245"/>
      <c r="J182" s="245"/>
      <c r="K182" s="245"/>
      <c r="L182" s="245"/>
      <c r="M182" s="245"/>
      <c r="N182" s="245"/>
      <c r="O182" s="245"/>
    </row>
    <row r="183" spans="1:15" s="37" customFormat="1" ht="15" customHeight="1" x14ac:dyDescent="0.3">
      <c r="B183" s="147"/>
      <c r="C183" s="135"/>
      <c r="D183" s="148"/>
      <c r="E183" s="149"/>
      <c r="F183" s="148"/>
      <c r="G183" s="148"/>
      <c r="H183" s="148"/>
      <c r="I183" s="148"/>
      <c r="J183" s="148"/>
      <c r="K183" s="150"/>
      <c r="L183" s="150"/>
      <c r="M183" s="150"/>
      <c r="N183" s="151"/>
      <c r="O183" s="38"/>
    </row>
    <row r="184" spans="1:15" s="14" customFormat="1" ht="18.75" x14ac:dyDescent="0.3">
      <c r="B184" s="152"/>
      <c r="C184" s="152"/>
      <c r="D184" s="152"/>
      <c r="E184" s="152"/>
      <c r="F184" s="152"/>
      <c r="G184" s="152"/>
      <c r="H184" s="152"/>
      <c r="I184" s="152"/>
      <c r="J184" s="152"/>
      <c r="K184" s="152"/>
      <c r="L184" s="152"/>
      <c r="M184" s="152"/>
      <c r="N184" s="152"/>
      <c r="O184" s="39"/>
    </row>
    <row r="185" spans="1:15" s="14" customFormat="1" ht="15" x14ac:dyDescent="0.25">
      <c r="B185" s="153"/>
      <c r="C185" s="153"/>
      <c r="D185" s="153"/>
      <c r="E185" s="153"/>
      <c r="F185" s="153"/>
      <c r="G185" s="153"/>
      <c r="H185" s="153"/>
      <c r="I185" s="153"/>
      <c r="J185" s="153"/>
      <c r="K185" s="153"/>
      <c r="L185" s="153"/>
      <c r="M185" s="153"/>
      <c r="N185" s="153"/>
      <c r="O185" s="39"/>
    </row>
    <row r="186" spans="1:15" s="14" customFormat="1" ht="15" x14ac:dyDescent="0.25">
      <c r="B186" s="153"/>
      <c r="C186" s="153"/>
      <c r="D186" s="153"/>
      <c r="E186" s="153"/>
      <c r="F186" s="153"/>
      <c r="G186" s="153"/>
      <c r="H186" s="153"/>
      <c r="I186" s="153"/>
      <c r="J186" s="153"/>
      <c r="K186" s="153"/>
      <c r="L186" s="153"/>
      <c r="M186" s="153"/>
      <c r="N186" s="153"/>
      <c r="O186" s="39"/>
    </row>
    <row r="187" spans="1:15" s="14" customFormat="1" ht="18.75" x14ac:dyDescent="0.3">
      <c r="B187" s="154"/>
      <c r="C187" s="155"/>
      <c r="D187" s="153"/>
      <c r="E187" s="156"/>
      <c r="F187" s="153"/>
      <c r="G187" s="153"/>
      <c r="H187" s="153"/>
      <c r="I187" s="153"/>
      <c r="J187" s="153"/>
      <c r="K187" s="153"/>
      <c r="L187" s="153"/>
      <c r="M187" s="153"/>
      <c r="N187" s="153"/>
      <c r="O187" s="39"/>
    </row>
    <row r="188" spans="1:15" s="14" customFormat="1" ht="18.75" x14ac:dyDescent="0.25">
      <c r="B188" s="157"/>
      <c r="C188" s="155"/>
      <c r="D188" s="153"/>
      <c r="E188" s="43"/>
      <c r="F188" s="153"/>
      <c r="G188" s="153"/>
      <c r="H188" s="44"/>
      <c r="I188" s="44"/>
      <c r="J188" s="153"/>
      <c r="K188" s="153"/>
      <c r="L188" s="153"/>
      <c r="M188" s="153"/>
      <c r="N188" s="153"/>
      <c r="O188" s="39"/>
    </row>
    <row r="189" spans="1:15" s="14" customFormat="1" ht="18.75" x14ac:dyDescent="0.3">
      <c r="B189" s="45"/>
      <c r="C189" s="41"/>
      <c r="E189" s="42"/>
      <c r="O189" s="39"/>
    </row>
    <row r="190" spans="1:15" s="14" customFormat="1" x14ac:dyDescent="0.25">
      <c r="B190" s="40"/>
      <c r="C190" s="41"/>
      <c r="O190" s="39"/>
    </row>
    <row r="191" spans="1:15" s="14" customFormat="1" x14ac:dyDescent="0.25">
      <c r="B191" s="40"/>
      <c r="C191" s="41"/>
      <c r="D191" s="46"/>
      <c r="E191" s="44"/>
    </row>
    <row r="192" spans="1:15" s="14" customFormat="1" ht="48.2" customHeight="1" x14ac:dyDescent="0.25">
      <c r="B192" s="247"/>
      <c r="C192" s="247"/>
      <c r="O192" s="39"/>
    </row>
    <row r="193" spans="2:4" s="14" customFormat="1" ht="48.2" customHeight="1" x14ac:dyDescent="0.25">
      <c r="B193" s="247"/>
      <c r="C193" s="247"/>
      <c r="D193" s="247"/>
    </row>
    <row r="194" spans="2:4" s="14" customFormat="1" x14ac:dyDescent="0.25">
      <c r="B194" s="40"/>
      <c r="C194" s="40"/>
      <c r="D194" s="41"/>
    </row>
    <row r="195" spans="2:4" s="14" customFormat="1" x14ac:dyDescent="0.25">
      <c r="B195" s="41"/>
      <c r="C195" s="41"/>
      <c r="D195" s="41"/>
    </row>
    <row r="196" spans="2:4" s="14" customFormat="1" x14ac:dyDescent="0.25">
      <c r="B196" s="41"/>
      <c r="C196" s="41"/>
      <c r="D196" s="41"/>
    </row>
    <row r="197" spans="2:4" s="14" customFormat="1" x14ac:dyDescent="0.25">
      <c r="B197" s="41"/>
      <c r="C197" s="41"/>
      <c r="D197" s="41"/>
    </row>
    <row r="198" spans="2:4" s="14" customFormat="1" x14ac:dyDescent="0.25">
      <c r="B198" s="41"/>
      <c r="C198" s="41"/>
      <c r="D198" s="41"/>
    </row>
    <row r="199" spans="2:4" s="14" customFormat="1" x14ac:dyDescent="0.25">
      <c r="B199" s="41"/>
      <c r="C199" s="41"/>
      <c r="D199" s="41"/>
    </row>
    <row r="200" spans="2:4" s="14" customFormat="1" x14ac:dyDescent="0.25">
      <c r="B200" s="41"/>
      <c r="C200" s="41"/>
      <c r="D200" s="41"/>
    </row>
    <row r="201" spans="2:4" s="14" customFormat="1" x14ac:dyDescent="0.25">
      <c r="B201" s="41"/>
      <c r="C201" s="41"/>
      <c r="D201" s="41"/>
    </row>
    <row r="202" spans="2:4" s="14" customFormat="1" ht="15" x14ac:dyDescent="0.25"/>
    <row r="203" spans="2:4" s="14" customFormat="1" ht="15" x14ac:dyDescent="0.25"/>
    <row r="204" spans="2:4" s="14" customFormat="1" ht="15" x14ac:dyDescent="0.25"/>
    <row r="205" spans="2:4" s="14" customFormat="1" ht="15" x14ac:dyDescent="0.25"/>
    <row r="206" spans="2:4" s="14" customFormat="1" ht="15" x14ac:dyDescent="0.25"/>
    <row r="207" spans="2:4" s="14" customFormat="1" ht="15" x14ac:dyDescent="0.25"/>
    <row r="208" spans="2:4" s="14" customFormat="1" ht="15" x14ac:dyDescent="0.25"/>
    <row r="209" s="14" customFormat="1" ht="15" x14ac:dyDescent="0.25"/>
    <row r="210" s="14" customFormat="1" ht="15" x14ac:dyDescent="0.25"/>
    <row r="211" s="14" customFormat="1" ht="15" x14ac:dyDescent="0.25"/>
    <row r="212" s="14" customFormat="1" ht="15" x14ac:dyDescent="0.25"/>
    <row r="213" s="14" customFormat="1" ht="15" x14ac:dyDescent="0.25"/>
    <row r="214" s="14" customFormat="1" ht="15" x14ac:dyDescent="0.25"/>
    <row r="215" s="14" customFormat="1" ht="15" x14ac:dyDescent="0.25"/>
    <row r="216" s="14" customFormat="1" ht="15" x14ac:dyDescent="0.25"/>
    <row r="217" s="14" customFormat="1" ht="15" x14ac:dyDescent="0.25"/>
    <row r="218" s="14" customFormat="1" ht="15" x14ac:dyDescent="0.25"/>
    <row r="219" s="14" customFormat="1" ht="15" x14ac:dyDescent="0.25"/>
    <row r="220" s="14" customFormat="1" ht="15" x14ac:dyDescent="0.25"/>
    <row r="221" s="14" customFormat="1" ht="15" x14ac:dyDescent="0.25"/>
    <row r="222" s="14" customFormat="1" ht="15" x14ac:dyDescent="0.25"/>
    <row r="223" s="14" customFormat="1" ht="15" x14ac:dyDescent="0.25"/>
    <row r="224" s="14" customFormat="1" ht="15" x14ac:dyDescent="0.25"/>
    <row r="225" s="14" customFormat="1" ht="15" x14ac:dyDescent="0.25"/>
    <row r="226" s="14" customFormat="1" ht="15" x14ac:dyDescent="0.25"/>
    <row r="227" s="14" customFormat="1" ht="15" x14ac:dyDescent="0.25"/>
    <row r="228" s="14" customFormat="1" ht="15" x14ac:dyDescent="0.25"/>
    <row r="229" s="14" customFormat="1" ht="15" x14ac:dyDescent="0.25"/>
    <row r="230" s="14" customFormat="1" ht="15" x14ac:dyDescent="0.25"/>
    <row r="231" s="14" customFormat="1" ht="15" x14ac:dyDescent="0.25"/>
    <row r="232" s="14" customFormat="1" ht="15" x14ac:dyDescent="0.25"/>
    <row r="233" s="14" customFormat="1" ht="15" x14ac:dyDescent="0.25"/>
    <row r="234" s="14" customFormat="1" ht="15" x14ac:dyDescent="0.25"/>
    <row r="235" s="14" customFormat="1" ht="15" x14ac:dyDescent="0.25"/>
    <row r="236" s="14" customFormat="1" ht="15" x14ac:dyDescent="0.25"/>
    <row r="237" s="14" customFormat="1" ht="15" x14ac:dyDescent="0.25"/>
    <row r="238" s="14" customFormat="1" ht="15" x14ac:dyDescent="0.25"/>
    <row r="239" s="14" customFormat="1" ht="15" x14ac:dyDescent="0.25"/>
    <row r="240" s="14" customFormat="1" ht="15" x14ac:dyDescent="0.25"/>
    <row r="241" s="14" customFormat="1" ht="15" x14ac:dyDescent="0.25"/>
    <row r="242" s="14" customFormat="1" ht="15" x14ac:dyDescent="0.25"/>
    <row r="243" s="14" customFormat="1" ht="15" x14ac:dyDescent="0.25"/>
    <row r="244" s="14" customFormat="1" ht="15" x14ac:dyDescent="0.25"/>
    <row r="245" s="14" customFormat="1" ht="15" x14ac:dyDescent="0.25"/>
    <row r="246" s="14" customFormat="1" ht="15" x14ac:dyDescent="0.25"/>
    <row r="247" s="14" customFormat="1" ht="15" x14ac:dyDescent="0.25"/>
    <row r="248" s="14" customFormat="1" ht="15" x14ac:dyDescent="0.25"/>
    <row r="249" s="14" customFormat="1" ht="15" x14ac:dyDescent="0.25"/>
    <row r="250" s="14" customFormat="1" ht="15" x14ac:dyDescent="0.25"/>
    <row r="251" s="14" customFormat="1" ht="15" x14ac:dyDescent="0.25"/>
    <row r="252" s="14" customFormat="1" ht="15" x14ac:dyDescent="0.25"/>
    <row r="253" s="14" customFormat="1" ht="15" x14ac:dyDescent="0.25"/>
    <row r="254" s="14" customFormat="1" ht="15" x14ac:dyDescent="0.25"/>
    <row r="255" s="14" customFormat="1" ht="15" x14ac:dyDescent="0.25"/>
    <row r="256" s="14" customFormat="1" ht="15" x14ac:dyDescent="0.25"/>
    <row r="257" s="14" customFormat="1" ht="15" x14ac:dyDescent="0.25"/>
    <row r="258" s="14" customFormat="1" ht="15" x14ac:dyDescent="0.25"/>
    <row r="259" s="14" customFormat="1" ht="15" x14ac:dyDescent="0.25"/>
    <row r="260" s="14" customFormat="1" ht="15" x14ac:dyDescent="0.25"/>
    <row r="261" s="14" customFormat="1" ht="15" x14ac:dyDescent="0.25"/>
    <row r="262" s="14" customFormat="1" ht="15" x14ac:dyDescent="0.25"/>
    <row r="263" s="14" customFormat="1" ht="15" x14ac:dyDescent="0.25"/>
    <row r="264" s="14" customFormat="1" ht="15" x14ac:dyDescent="0.25"/>
    <row r="265" s="14" customFormat="1" ht="15" x14ac:dyDescent="0.25"/>
    <row r="266" s="14" customFormat="1" ht="15" x14ac:dyDescent="0.25"/>
    <row r="267" s="14" customFormat="1" ht="15" x14ac:dyDescent="0.25"/>
    <row r="268" s="14" customFormat="1" ht="15" x14ac:dyDescent="0.25"/>
    <row r="269" s="14" customFormat="1" ht="15" x14ac:dyDescent="0.25"/>
    <row r="270" s="14" customFormat="1" ht="15" x14ac:dyDescent="0.25"/>
    <row r="271" s="14" customFormat="1" ht="15" x14ac:dyDescent="0.25"/>
    <row r="272" s="14" customFormat="1" ht="15" x14ac:dyDescent="0.25"/>
    <row r="273" s="14" customFormat="1" ht="15" x14ac:dyDescent="0.25"/>
    <row r="274" s="14" customFormat="1" ht="15" x14ac:dyDescent="0.25"/>
    <row r="275" s="14" customFormat="1" ht="15" x14ac:dyDescent="0.25"/>
    <row r="276" s="14" customFormat="1" ht="15" x14ac:dyDescent="0.25"/>
    <row r="277" s="14" customFormat="1" ht="15" x14ac:dyDescent="0.25"/>
    <row r="278" s="14" customFormat="1" ht="15" x14ac:dyDescent="0.25"/>
    <row r="279" s="14" customFormat="1" ht="15" x14ac:dyDescent="0.25"/>
    <row r="280" s="14" customFormat="1" ht="15" x14ac:dyDescent="0.25"/>
    <row r="281" s="14" customFormat="1" ht="15" x14ac:dyDescent="0.25"/>
    <row r="282" s="14" customFormat="1" ht="15" x14ac:dyDescent="0.25"/>
    <row r="283" s="14" customFormat="1" ht="15" x14ac:dyDescent="0.25"/>
    <row r="284" s="14" customFormat="1" ht="15" x14ac:dyDescent="0.25"/>
    <row r="285" s="14" customFormat="1" ht="15" x14ac:dyDescent="0.25"/>
    <row r="286" s="14" customFormat="1" ht="15" x14ac:dyDescent="0.25"/>
    <row r="287" s="14" customFormat="1" ht="15" x14ac:dyDescent="0.25"/>
    <row r="288" s="14" customFormat="1" ht="15" x14ac:dyDescent="0.25"/>
    <row r="289" s="14" customFormat="1" ht="15" x14ac:dyDescent="0.25"/>
    <row r="290" s="14" customFormat="1" ht="15" x14ac:dyDescent="0.25"/>
    <row r="291" s="14" customFormat="1" ht="15" x14ac:dyDescent="0.25"/>
    <row r="292" s="14" customFormat="1" ht="15" x14ac:dyDescent="0.25"/>
    <row r="293" s="14" customFormat="1" ht="15" x14ac:dyDescent="0.25"/>
    <row r="294" s="14" customFormat="1" ht="15" x14ac:dyDescent="0.25"/>
    <row r="295" s="14" customFormat="1" ht="15" x14ac:dyDescent="0.25"/>
    <row r="296" s="14" customFormat="1" ht="15" x14ac:dyDescent="0.25"/>
    <row r="297" s="14" customFormat="1" ht="15" x14ac:dyDescent="0.25"/>
    <row r="298" s="14" customFormat="1" ht="15" x14ac:dyDescent="0.25"/>
    <row r="299" s="14" customFormat="1" ht="15" x14ac:dyDescent="0.25"/>
    <row r="300" s="14" customFormat="1" ht="15" x14ac:dyDescent="0.25"/>
    <row r="301" s="14" customFormat="1" ht="15" x14ac:dyDescent="0.25"/>
    <row r="302" s="14" customFormat="1" ht="15" x14ac:dyDescent="0.25"/>
    <row r="303" s="14" customFormat="1" ht="15" x14ac:dyDescent="0.25"/>
    <row r="304" s="14" customFormat="1" ht="15" x14ac:dyDescent="0.25"/>
    <row r="305" s="14" customFormat="1" ht="15" x14ac:dyDescent="0.25"/>
    <row r="306" s="14" customFormat="1" ht="15" x14ac:dyDescent="0.25"/>
    <row r="307" s="14" customFormat="1" ht="15" x14ac:dyDescent="0.25"/>
    <row r="308" s="14" customFormat="1" ht="15" x14ac:dyDescent="0.25"/>
    <row r="309" s="14" customFormat="1" ht="15" x14ac:dyDescent="0.25"/>
    <row r="310" s="14" customFormat="1" ht="15" x14ac:dyDescent="0.25"/>
    <row r="311" s="14" customFormat="1" ht="15" x14ac:dyDescent="0.25"/>
    <row r="312" s="14" customFormat="1" ht="15" x14ac:dyDescent="0.25"/>
    <row r="313" s="14" customFormat="1" ht="15" x14ac:dyDescent="0.25"/>
    <row r="314" s="14" customFormat="1" ht="15" x14ac:dyDescent="0.25"/>
    <row r="315" s="14" customFormat="1" ht="15" x14ac:dyDescent="0.25"/>
    <row r="316" s="14" customFormat="1" ht="15" x14ac:dyDescent="0.25"/>
    <row r="317" s="14" customFormat="1" ht="15" x14ac:dyDescent="0.25"/>
    <row r="318" s="14" customFormat="1" ht="15" x14ac:dyDescent="0.25"/>
    <row r="319" s="14" customFormat="1" ht="15" x14ac:dyDescent="0.25"/>
    <row r="320" s="14" customFormat="1" ht="15" x14ac:dyDescent="0.25"/>
    <row r="321" s="14" customFormat="1" ht="15" x14ac:dyDescent="0.25"/>
    <row r="322" s="14" customFormat="1" ht="15" x14ac:dyDescent="0.25"/>
    <row r="323" s="14" customFormat="1" ht="15" x14ac:dyDescent="0.25"/>
    <row r="324" s="14" customFormat="1" ht="15" x14ac:dyDescent="0.25"/>
    <row r="325" s="14" customFormat="1" ht="15" x14ac:dyDescent="0.25"/>
    <row r="326" s="14" customFormat="1" ht="15" x14ac:dyDescent="0.25"/>
    <row r="327" s="14" customFormat="1" ht="15" x14ac:dyDescent="0.25"/>
    <row r="328" s="14" customFormat="1" ht="15" x14ac:dyDescent="0.25"/>
    <row r="329" s="14" customFormat="1" ht="15" x14ac:dyDescent="0.25"/>
    <row r="330" s="14" customFormat="1" ht="15" x14ac:dyDescent="0.25"/>
    <row r="331" s="14" customFormat="1" ht="15" x14ac:dyDescent="0.25"/>
    <row r="332" s="14" customFormat="1" ht="15" x14ac:dyDescent="0.25"/>
    <row r="333" s="14" customFormat="1" ht="15" x14ac:dyDescent="0.25"/>
    <row r="334" s="14" customFormat="1" ht="15" x14ac:dyDescent="0.25"/>
    <row r="335" s="14" customFormat="1" ht="15" x14ac:dyDescent="0.25"/>
    <row r="336" s="14" customFormat="1" ht="15" x14ac:dyDescent="0.25"/>
    <row r="337" s="14" customFormat="1" ht="15" x14ac:dyDescent="0.25"/>
    <row r="338" s="14" customFormat="1" ht="15" x14ac:dyDescent="0.25"/>
    <row r="339" s="14" customFormat="1" ht="15" x14ac:dyDescent="0.25"/>
    <row r="340" s="14" customFormat="1" ht="15" x14ac:dyDescent="0.25"/>
    <row r="341" s="14" customFormat="1" ht="15" x14ac:dyDescent="0.25"/>
    <row r="342" s="14" customFormat="1" ht="15" x14ac:dyDescent="0.25"/>
    <row r="343" s="14" customFormat="1" ht="15" x14ac:dyDescent="0.25"/>
    <row r="344" s="14" customFormat="1" ht="15" x14ac:dyDescent="0.25"/>
    <row r="345" s="14" customFormat="1" ht="15" x14ac:dyDescent="0.25"/>
    <row r="346" s="14" customFormat="1" ht="15" x14ac:dyDescent="0.25"/>
    <row r="347" s="14" customFormat="1" ht="15" x14ac:dyDescent="0.25"/>
    <row r="348" s="14" customFormat="1" ht="15" x14ac:dyDescent="0.25"/>
    <row r="349" s="14" customFormat="1" ht="15" x14ac:dyDescent="0.25"/>
    <row r="350" s="14" customFormat="1" ht="15" x14ac:dyDescent="0.25"/>
    <row r="351" s="14" customFormat="1" ht="15" x14ac:dyDescent="0.25"/>
    <row r="352" s="14" customFormat="1" ht="15" x14ac:dyDescent="0.25"/>
    <row r="353" s="14" customFormat="1" ht="15" x14ac:dyDescent="0.25"/>
    <row r="354" s="14" customFormat="1" ht="15" x14ac:dyDescent="0.25"/>
    <row r="355" s="14" customFormat="1" ht="15" x14ac:dyDescent="0.25"/>
    <row r="356" s="14" customFormat="1" ht="15" x14ac:dyDescent="0.25"/>
    <row r="357" s="14" customFormat="1" ht="15" x14ac:dyDescent="0.25"/>
    <row r="358" s="14" customFormat="1" ht="15" x14ac:dyDescent="0.25"/>
    <row r="359" s="14" customFormat="1" ht="15" x14ac:dyDescent="0.25"/>
    <row r="360" s="14" customFormat="1" ht="15" x14ac:dyDescent="0.25"/>
    <row r="361" s="14" customFormat="1" ht="15" x14ac:dyDescent="0.25"/>
    <row r="362" s="14" customFormat="1" ht="15" x14ac:dyDescent="0.25"/>
    <row r="363" s="14" customFormat="1" ht="15" x14ac:dyDescent="0.25"/>
    <row r="364" s="14" customFormat="1" ht="15" x14ac:dyDescent="0.25"/>
    <row r="365" s="14" customFormat="1" ht="15" x14ac:dyDescent="0.25"/>
    <row r="366" s="14" customFormat="1" ht="15" x14ac:dyDescent="0.25"/>
    <row r="367" s="14" customFormat="1" ht="15" x14ac:dyDescent="0.25"/>
    <row r="368" s="14" customFormat="1" ht="15" x14ac:dyDescent="0.25"/>
    <row r="369" s="14" customFormat="1" ht="15" x14ac:dyDescent="0.25"/>
    <row r="370" s="14" customFormat="1" ht="15" x14ac:dyDescent="0.25"/>
    <row r="371" s="14" customFormat="1" ht="15" x14ac:dyDescent="0.25"/>
    <row r="372" s="14" customFormat="1" ht="15" x14ac:dyDescent="0.25"/>
    <row r="373" s="14" customFormat="1" ht="15" x14ac:dyDescent="0.25"/>
    <row r="374" s="14" customFormat="1" ht="15" x14ac:dyDescent="0.25"/>
    <row r="375" s="14" customFormat="1" ht="15" x14ac:dyDescent="0.25"/>
    <row r="376" s="14" customFormat="1" ht="15" x14ac:dyDescent="0.25"/>
    <row r="377" s="14" customFormat="1" ht="15" x14ac:dyDescent="0.25"/>
    <row r="378" s="14" customFormat="1" ht="15" x14ac:dyDescent="0.25"/>
    <row r="379" s="14" customFormat="1" ht="15" x14ac:dyDescent="0.25"/>
    <row r="380" s="14" customFormat="1" ht="15" x14ac:dyDescent="0.25"/>
    <row r="381" s="14" customFormat="1" ht="15" x14ac:dyDescent="0.25"/>
    <row r="382" s="14" customFormat="1" ht="15" x14ac:dyDescent="0.25"/>
    <row r="383" s="14" customFormat="1" ht="15" x14ac:dyDescent="0.25"/>
    <row r="384" s="14" customFormat="1" ht="15" x14ac:dyDescent="0.25"/>
    <row r="385" s="14" customFormat="1" ht="15" x14ac:dyDescent="0.25"/>
    <row r="386" s="14" customFormat="1" ht="15" x14ac:dyDescent="0.25"/>
    <row r="387" s="14" customFormat="1" ht="15" x14ac:dyDescent="0.25"/>
    <row r="388" s="14" customFormat="1" ht="15" x14ac:dyDescent="0.25"/>
    <row r="389" s="14" customFormat="1" ht="15" x14ac:dyDescent="0.25"/>
    <row r="390" s="14" customFormat="1" ht="15" x14ac:dyDescent="0.25"/>
    <row r="391" s="14" customFormat="1" ht="15" x14ac:dyDescent="0.25"/>
    <row r="392" s="14" customFormat="1" ht="15" x14ac:dyDescent="0.25"/>
    <row r="393" s="14" customFormat="1" ht="15" x14ac:dyDescent="0.25"/>
    <row r="394" s="14" customFormat="1" ht="15" x14ac:dyDescent="0.25"/>
    <row r="395" s="14" customFormat="1" ht="15" x14ac:dyDescent="0.25"/>
    <row r="396" s="14" customFormat="1" ht="15" x14ac:dyDescent="0.25"/>
    <row r="397" s="14" customFormat="1" ht="15" x14ac:dyDescent="0.25"/>
    <row r="398" s="14" customFormat="1" ht="15" x14ac:dyDescent="0.25"/>
    <row r="399" s="14" customFormat="1" ht="15" x14ac:dyDescent="0.25"/>
    <row r="400" s="14" customFormat="1" ht="15" x14ac:dyDescent="0.25"/>
    <row r="401" s="14" customFormat="1" ht="15" x14ac:dyDescent="0.25"/>
    <row r="402" s="14" customFormat="1" ht="15" x14ac:dyDescent="0.25"/>
  </sheetData>
  <mergeCells count="81">
    <mergeCell ref="O115:O116"/>
    <mergeCell ref="C71:D71"/>
    <mergeCell ref="C60:C61"/>
    <mergeCell ref="C50:C52"/>
    <mergeCell ref="C53:C56"/>
    <mergeCell ref="C76:C78"/>
    <mergeCell ref="C64:C65"/>
    <mergeCell ref="C66:C69"/>
    <mergeCell ref="C93:C95"/>
    <mergeCell ref="C96:C97"/>
    <mergeCell ref="C104:C105"/>
    <mergeCell ref="C98:C102"/>
    <mergeCell ref="C58:C59"/>
    <mergeCell ref="C16:C19"/>
    <mergeCell ref="C32:C33"/>
    <mergeCell ref="C34:C36"/>
    <mergeCell ref="C37:C40"/>
    <mergeCell ref="O101:O102"/>
    <mergeCell ref="C20:C22"/>
    <mergeCell ref="C23:C25"/>
    <mergeCell ref="C44:C46"/>
    <mergeCell ref="C90:C92"/>
    <mergeCell ref="C47:C49"/>
    <mergeCell ref="C26:C31"/>
    <mergeCell ref="C87:C89"/>
    <mergeCell ref="C82:C83"/>
    <mergeCell ref="C72:C73"/>
    <mergeCell ref="C84:C86"/>
    <mergeCell ref="C62:C63"/>
    <mergeCell ref="A4:O4"/>
    <mergeCell ref="F9:F10"/>
    <mergeCell ref="H9:K9"/>
    <mergeCell ref="M7:O7"/>
    <mergeCell ref="C14:C15"/>
    <mergeCell ref="O14:O15"/>
    <mergeCell ref="B9:B10"/>
    <mergeCell ref="D9:D10"/>
    <mergeCell ref="E9:E10"/>
    <mergeCell ref="C9:C10"/>
    <mergeCell ref="L9:N9"/>
    <mergeCell ref="O9:O10"/>
    <mergeCell ref="A9:A10"/>
    <mergeCell ref="A5:O5"/>
    <mergeCell ref="A6:O6"/>
    <mergeCell ref="G9:G10"/>
    <mergeCell ref="C136:C137"/>
    <mergeCell ref="B177:O177"/>
    <mergeCell ref="B176:O176"/>
    <mergeCell ref="C138:C140"/>
    <mergeCell ref="C141:C142"/>
    <mergeCell ref="C144:C145"/>
    <mergeCell ref="C147:C148"/>
    <mergeCell ref="C152:C153"/>
    <mergeCell ref="C155:C158"/>
    <mergeCell ref="B167:O167"/>
    <mergeCell ref="C159:C160"/>
    <mergeCell ref="B168:O168"/>
    <mergeCell ref="B166:O166"/>
    <mergeCell ref="B178:O178"/>
    <mergeCell ref="B182:O182"/>
    <mergeCell ref="B169:O169"/>
    <mergeCell ref="B193:D193"/>
    <mergeCell ref="B181:O181"/>
    <mergeCell ref="B179:O179"/>
    <mergeCell ref="B180:O180"/>
    <mergeCell ref="B192:C192"/>
    <mergeCell ref="B174:O174"/>
    <mergeCell ref="B175:O175"/>
    <mergeCell ref="B172:O172"/>
    <mergeCell ref="B173:O173"/>
    <mergeCell ref="B170:O170"/>
    <mergeCell ref="B171:O171"/>
    <mergeCell ref="C42:C43"/>
    <mergeCell ref="C133:C134"/>
    <mergeCell ref="C106:C108"/>
    <mergeCell ref="C109:C111"/>
    <mergeCell ref="C118:C119"/>
    <mergeCell ref="C131:C132"/>
    <mergeCell ref="C112:C116"/>
    <mergeCell ref="C121:C125"/>
    <mergeCell ref="C126:C128"/>
  </mergeCells>
  <pageMargins left="0.23622047244094491" right="0.23622047244094491" top="0.74803149606299213" bottom="0.74803149606299213" header="0.31496062992125984" footer="0.31496062992125984"/>
  <pageSetup paperSize="9" scale="30" fitToHeight="0" orientation="landscape" r:id="rId1"/>
  <headerFooter>
    <oddFooter>&amp;CСтраница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РС</vt:lpstr>
      <vt:lpstr>РС!Область_печати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2025-05-07T08:27:39Z</dcterms:modified>
</cp:coreProperties>
</file>